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Q:\PubWorks\Water Conservation\Water Neutrality Ordinance\Final Review\posted\"/>
    </mc:Choice>
  </mc:AlternateContent>
  <xr:revisionPtr revIDLastSave="0" documentId="13_ncr:1_{B95A6DF8-F61B-421C-8FDC-878E9D53C548}" xr6:coauthVersionLast="47" xr6:coauthVersionMax="47" xr10:uidLastSave="{00000000-0000-0000-0000-000000000000}"/>
  <workbookProtection workbookAlgorithmName="SHA-512" workbookHashValue="BXKPHkAxZXXAmO0nQeT7MIooyM0NMVhSNoatwUn+wmx9BFYOamNrD8CDY6Ndhlh3oWic44YYrzdu8oTIu3ioFw==" workbookSaltValue="41zqUUBLln2Znhe1OgHw/w==" workbookSpinCount="100000" lockStructure="1"/>
  <bookViews>
    <workbookView xWindow="-120" yWindow="-120" windowWidth="29040" windowHeight="15720" activeTab="1" xr2:uid="{4000DA9B-9F3A-4716-8043-C68AE7CA440C}"/>
  </bookViews>
  <sheets>
    <sheet name="Water Neutrality Calculator" sheetId="6" r:id="rId1"/>
    <sheet name="Backend" sheetId="2" r:id="rId2"/>
  </sheets>
  <definedNames>
    <definedName name="_xlnm.Print_Area" localSheetId="0">'Water Neutrality Calculator'!$A$1:$C$182</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6" i="6" l="1"/>
  <c r="C114" i="6"/>
  <c r="C69" i="6"/>
  <c r="C123" i="6" l="1"/>
  <c r="C152" i="6" l="1"/>
  <c r="C158" i="6"/>
  <c r="C53" i="6"/>
  <c r="C118" i="6" l="1"/>
  <c r="C120" i="6"/>
  <c r="C127" i="6"/>
  <c r="C144" i="6"/>
  <c r="C138" i="6"/>
  <c r="C140" i="6" s="1"/>
  <c r="C102" i="6"/>
  <c r="C130" i="6" l="1"/>
  <c r="C47" i="6"/>
  <c r="C173" i="6" l="1"/>
  <c r="C146" i="6"/>
  <c r="C87" i="6"/>
  <c r="C81" i="6"/>
  <c r="C75" i="6"/>
  <c r="C64" i="6"/>
  <c r="C93" i="6" l="1"/>
  <c r="C104" i="6" s="1"/>
  <c r="C163" i="6"/>
  <c r="C174" i="6" s="1"/>
  <c r="C55" i="6"/>
  <c r="C177" i="6" l="1"/>
  <c r="C131" i="6"/>
  <c r="C178" i="6" l="1"/>
  <c r="C181" i="6" l="1"/>
  <c r="C182" i="6" s="1"/>
</calcChain>
</file>

<file path=xl/sharedStrings.xml><?xml version="1.0" encoding="utf-8"?>
<sst xmlns="http://schemas.openxmlformats.org/spreadsheetml/2006/main" count="146" uniqueCount="126">
  <si>
    <t>WATER NEUTRALITY CALCULATOR</t>
  </si>
  <si>
    <t xml:space="preserve">This calculator is intended to aid an applicant in calculating the project's new water demand and offset requirement. It is anticipated there may be cases that fall outside of this checklist's purview - in which case an applicant can submit a standalone document for staff to assess. This checklist is a living document to be refined and updated as needed.
NOTE: if no changes are being made to outdoor use, the outdoor calculation may be omitted. </t>
  </si>
  <si>
    <t xml:space="preserve">Project Information </t>
  </si>
  <si>
    <t xml:space="preserve">Date of submittal </t>
  </si>
  <si>
    <t>Permit number (if applicable)</t>
  </si>
  <si>
    <t>Address</t>
  </si>
  <si>
    <t>Development name if any</t>
  </si>
  <si>
    <t xml:space="preserve">New project name </t>
  </si>
  <si>
    <t>Water Account Numbers</t>
  </si>
  <si>
    <t>Preparer's Name</t>
  </si>
  <si>
    <t>Email</t>
  </si>
  <si>
    <t>Phone</t>
  </si>
  <si>
    <t>License Type</t>
  </si>
  <si>
    <t>CA License Number</t>
  </si>
  <si>
    <r>
      <t xml:space="preserve">Number of Units Current </t>
    </r>
    <r>
      <rPr>
        <b/>
        <sz val="11"/>
        <color theme="1"/>
        <rFont val="Aptos Narrow"/>
        <family val="2"/>
        <scheme val="minor"/>
      </rPr>
      <t>(multifamily)</t>
    </r>
  </si>
  <si>
    <r>
      <t xml:space="preserve">Number of ADU Units Current </t>
    </r>
    <r>
      <rPr>
        <b/>
        <sz val="11"/>
        <color theme="1"/>
        <rFont val="Aptos Narrow"/>
        <family val="2"/>
        <scheme val="minor"/>
      </rPr>
      <t>(multifamily)</t>
    </r>
  </si>
  <si>
    <r>
      <t xml:space="preserve">Number of Square Feet Indoor Current </t>
    </r>
    <r>
      <rPr>
        <b/>
        <sz val="11"/>
        <color theme="1"/>
        <rFont val="Aptos Narrow"/>
        <family val="2"/>
        <scheme val="minor"/>
      </rPr>
      <t>(commercial)</t>
    </r>
  </si>
  <si>
    <r>
      <t xml:space="preserve">Number of Units Total Proposed </t>
    </r>
    <r>
      <rPr>
        <b/>
        <sz val="11"/>
        <color theme="1"/>
        <rFont val="Aptos Narrow"/>
        <family val="2"/>
        <scheme val="minor"/>
      </rPr>
      <t>(multifamily)</t>
    </r>
  </si>
  <si>
    <r>
      <t xml:space="preserve">Number of ADU Units Total Proposed </t>
    </r>
    <r>
      <rPr>
        <b/>
        <sz val="11"/>
        <color theme="1"/>
        <rFont val="Aptos Narrow"/>
        <family val="2"/>
        <scheme val="minor"/>
      </rPr>
      <t>(multifamily)</t>
    </r>
  </si>
  <si>
    <r>
      <t>Number of Square Feet Indoor Total Proposed</t>
    </r>
    <r>
      <rPr>
        <b/>
        <sz val="11"/>
        <color theme="1"/>
        <rFont val="Aptos Narrow"/>
        <family val="2"/>
        <scheme val="minor"/>
      </rPr>
      <t xml:space="preserve"> (commercial)</t>
    </r>
  </si>
  <si>
    <t>STEP 1 - OBTAIN BASELINE WATER DEMAND</t>
  </si>
  <si>
    <t>Email utility@fostercity.org to obtain 5 year average demand. Please attach documents obtained as "Baseline Water Demand". Baseline demand is the site's current water use. 
*if no existing demand, contact Public Works at publicworks@fostercity.org</t>
  </si>
  <si>
    <t xml:space="preserve">Brief description of previous site </t>
  </si>
  <si>
    <t>Brief description of redevelopment/what is being demolished/replaced/upgraded:</t>
  </si>
  <si>
    <t>Enter baseline water demand data provided by EMID. If no separate outdoor meter, leave blank.</t>
  </si>
  <si>
    <t>Outdoor Average Baseline water demand GPY</t>
  </si>
  <si>
    <t xml:space="preserve">Indoor  Average Baseline water demand GPY </t>
  </si>
  <si>
    <t>Indoor + Outdoor  Average Baseline water demand GPY</t>
  </si>
  <si>
    <t>STEP 2 - CALCULATE PROJECTED WATER DEMAND</t>
  </si>
  <si>
    <t xml:space="preserve">Proposed/projected demand is the total demand for the entire project site based on the new development/redevelopment including estimated demolition.  This is calculated by: [Baseline water demand – (indoor water use removed + outdoor water use removed)]+indoor water use added +outdoor water use added= projected water demand </t>
  </si>
  <si>
    <t>Step 2 a - Indoor Additions</t>
  </si>
  <si>
    <r>
      <rPr>
        <b/>
        <u/>
        <sz val="11"/>
        <color theme="1"/>
        <rFont val="Aptos Narrow"/>
        <family val="2"/>
        <scheme val="minor"/>
      </rPr>
      <t>Residential Multifamily</t>
    </r>
    <r>
      <rPr>
        <sz val="11"/>
        <color theme="1"/>
        <rFont val="Aptos Narrow"/>
        <family val="2"/>
        <scheme val="minor"/>
      </rPr>
      <t xml:space="preserve">
Assumption: Occupancy 1.8 persons per unit assumed per the Water Supply Capacity Study for the Housing element, 42 gallons per capita per day per the CA regulations indoor residential 2030 target, 365 days a year</t>
    </r>
  </si>
  <si>
    <t>Number of units to be added only</t>
  </si>
  <si>
    <t>Annual Estimated Addition  Multifamily (GPY)</t>
  </si>
  <si>
    <t>Residential Multifamily ADU</t>
  </si>
  <si>
    <t>Number of ADU units to be added only</t>
  </si>
  <si>
    <t>Commercial/Institutional</t>
  </si>
  <si>
    <t>Sq ft for proposed use 1 to be added only</t>
  </si>
  <si>
    <t xml:space="preserve">Select from drop down for up to three types of uses. For additional uses, please add additional sheet. </t>
  </si>
  <si>
    <t>Mixed Retail (8GPD/100 sqft = 0.08 GPD/sqft)</t>
  </si>
  <si>
    <t>Factors derived from Water Capacity Study (2023) from Housing Element
R&amp;D (25 GPY/sqft - 0.0685 GPD/sqft)
Mixed Retail (8GPD/100 sqft - 0.08 GPD/sqft)
Offices (13 GPY/sqft - 0.0356 GPD/sqft)
Food Service (80GPD/100 sqft - 0.8 GPD/sqft)</t>
  </si>
  <si>
    <t>Annual projection use 1 (GPY)</t>
  </si>
  <si>
    <t>Sq ft for proposed use 2 to be added only</t>
  </si>
  <si>
    <t>Offices (13 GPY/sqft = 0.0356 GPD/sqft)</t>
  </si>
  <si>
    <t>Annual projection use 2 (GPY)</t>
  </si>
  <si>
    <t>Sq ft for proposed use 3 to be added only</t>
  </si>
  <si>
    <t>Select use from drop down</t>
  </si>
  <si>
    <t>Annual projection use 3 (GPY)</t>
  </si>
  <si>
    <t>Other</t>
  </si>
  <si>
    <t>Other uses</t>
  </si>
  <si>
    <t>Please attach backup report substantiating calculation and enter total</t>
  </si>
  <si>
    <t>Indoor projected additions</t>
  </si>
  <si>
    <t>Step 2b - Outdoor Additions</t>
  </si>
  <si>
    <r>
      <rPr>
        <sz val="11"/>
        <color theme="1"/>
        <rFont val="Aptos Narrow"/>
        <family val="2"/>
        <scheme val="minor"/>
      </rPr>
      <t>Please attach separate signed/stamped calculations to this form and titled</t>
    </r>
    <r>
      <rPr>
        <b/>
        <sz val="11"/>
        <color theme="1"/>
        <rFont val="Aptos Narrow"/>
        <family val="2"/>
        <scheme val="minor"/>
      </rPr>
      <t xml:space="preserve"> " Proposed Outdoor Additions MAWA". </t>
    </r>
  </si>
  <si>
    <t>Calculate using the  maximum applied water allowance (MAWA) formula listed in EMID Code 8.80.090.F</t>
  </si>
  <si>
    <t xml:space="preserve">Link to MWELO checklist: </t>
  </si>
  <si>
    <t>Link to EMID Code 8.80.090.F</t>
  </si>
  <si>
    <t>Other outdoor use, if any</t>
  </si>
  <si>
    <t>Outdoor projected additions</t>
  </si>
  <si>
    <t>Total Additions GPY</t>
  </si>
  <si>
    <t>Step 2 c - Indoor Removals</t>
  </si>
  <si>
    <t xml:space="preserve">To calculate indoor removals, the following formula(s) are used:
Existing site water demand ÷ Existing site units or square footage = water use per unit or square foot
Water use per unit or square foot * units or square feet to be removed = water demand attributed to removals </t>
  </si>
  <si>
    <t>Describe what is being removed</t>
  </si>
  <si>
    <t>Enter residential units to be removed (number only)</t>
  </si>
  <si>
    <t>Step 2d - Outdoor Removals</t>
  </si>
  <si>
    <t xml:space="preserve">To calculate outdoor removals, use existing outdoor demand divided by the existing outdoor square footage to get existing outdoor usage per square foot. </t>
  </si>
  <si>
    <t>Per sqft  existing demand GPY (Outdoor existing demand divided  by outdoor existing sqf)</t>
  </si>
  <si>
    <t>Number of outdoor square feet to be removed</t>
  </si>
  <si>
    <t>Outdoor Removal GPY (units/sqft x per unit existing demand)</t>
  </si>
  <si>
    <t>Total Removals GPY</t>
  </si>
  <si>
    <t xml:space="preserve">Total Projected Demand GPY 
Baseline Water Demand - (indoor and outdoor removals) + indoor additions and outdoor additions = projected water demand </t>
  </si>
  <si>
    <t>STEP 3 - CALCULATE ALLOCATION FOR CONSERVATION CREDIT</t>
  </si>
  <si>
    <t xml:space="preserve">Allocation is the estimated  current expected use on the entire project site. This step is needed to calculate possible water conservation credit. If the applicant does not expect to receive water conservation credit this step can be skipped. </t>
  </si>
  <si>
    <t>Step 3a - Indoor Allocation (estimated expected use on existing site)</t>
  </si>
  <si>
    <t>Residential Multifamily</t>
  </si>
  <si>
    <t>Assumption: Occupancy 1.8 persons per unit assumed per the Water Capacity Study (2023) for the Housing element, 42 gallons per capita per day per the CA regulations indoor residential 2030 target, 365 days a year</t>
  </si>
  <si>
    <t>Number of units (existing only, equal to previous input)</t>
  </si>
  <si>
    <t>Annual projection Multifamily (GPY)</t>
  </si>
  <si>
    <t>Assumption: Occupancy 1.5 persons per unit assumed per the Water Supply Assessment for the Housing element, 42 gallons per capita per day per the CA regulations indoor residential 2030 target, 365 days a year</t>
  </si>
  <si>
    <t xml:space="preserve">Sq ft for existing use 1 </t>
  </si>
  <si>
    <t>R&amp;D (25 GPY/sqft = 0.0685 GPD/sqft)</t>
  </si>
  <si>
    <t xml:space="preserve">Sq ft for existing use 2 </t>
  </si>
  <si>
    <t>Other (calculate separately)</t>
  </si>
  <si>
    <t>Total Annual Indoor Allocation GPY</t>
  </si>
  <si>
    <t>Step 3b - Outdoor Allocation (estimated expected use on existing site)</t>
  </si>
  <si>
    <r>
      <t xml:space="preserve"> Please attach separate signed/stamped calculations to this form and titled </t>
    </r>
    <r>
      <rPr>
        <b/>
        <sz val="11"/>
        <color rgb="FF000000"/>
        <rFont val="Aptos Narrow"/>
        <family val="2"/>
      </rPr>
      <t xml:space="preserve">" Outdoor Allocation MAWA". </t>
    </r>
  </si>
  <si>
    <t>Other outdoor use, if any (GPY)</t>
  </si>
  <si>
    <t>Total Annual Outdoor Allocation GPY</t>
  </si>
  <si>
    <t>Total Existing Allocation (indoor + outdoor) (GPY)</t>
  </si>
  <si>
    <t>STEP 4 - WATER CONSERVATION CREDIT</t>
  </si>
  <si>
    <t>Water Conservation credit formula calculation (Allocation-baseline water demand= conservation credit).  Negative value here indicates the site is using more than "expected" or more than would be allocated with the current estimated demand factors and so no credit  will be awarded</t>
  </si>
  <si>
    <t xml:space="preserve">Conservation credit 
*if negative number, no conservation credit is given. </t>
  </si>
  <si>
    <t xml:space="preserve">STEP 5- WATER DEMAND TO BE OFFSET </t>
  </si>
  <si>
    <t>* Offset measures must be calculated by a licensed engineer and/or landscape architect. Certification must be attached to calculations. Please contact publicworks@fostercity.org with questions. 
* If the new water demand to be off set is zero, EMID will monitor the site to ensure the baseline water demand is not exceeded.</t>
  </si>
  <si>
    <t xml:space="preserve"> </t>
  </si>
  <si>
    <t>Commercial Factors</t>
  </si>
  <si>
    <t>Food Service (80GPD/100 sqft = 0.8 GPD/sqft)</t>
  </si>
  <si>
    <t>Gallons per Residential Unit per Year (Existing site water demand ÷ Existing site units = water use per unit or square foot)</t>
  </si>
  <si>
    <t>Gallons per Square foot per Year (Existing site water demand ÷ Existing site square footage = water use per unit or square foot)</t>
  </si>
  <si>
    <t>Light Grey are to be filled out by applicant</t>
  </si>
  <si>
    <t>Dark Grey Cells are automatic calculations</t>
  </si>
  <si>
    <t>Total gallons square feet removal (gallons per sqft used X number of sqft removed)</t>
  </si>
  <si>
    <t>Total gallons residential removal (gallons per residential unit used X units removed)</t>
  </si>
  <si>
    <r>
      <t>Enter square feet to be  removed (</t>
    </r>
    <r>
      <rPr>
        <i/>
        <sz val="11"/>
        <color theme="1"/>
        <rFont val="Aptos Narrow"/>
        <family val="2"/>
        <scheme val="minor"/>
      </rPr>
      <t>not including above units</t>
    </r>
    <r>
      <rPr>
        <sz val="11"/>
        <color theme="1"/>
        <rFont val="Aptos Narrow"/>
        <family val="2"/>
        <scheme val="minor"/>
      </rPr>
      <t>) (number only)</t>
    </r>
  </si>
  <si>
    <t xml:space="preserve">Number of Square Feet Outdoor Irrigated Current </t>
  </si>
  <si>
    <t>Number of Square Feet Outdoor Irrigated Total Proposed</t>
  </si>
  <si>
    <t>Water Demand Current Year Outdoor Year 5 (GPY)</t>
  </si>
  <si>
    <t>Water Demand Current Year  Outdoor Year 4 (GPY)</t>
  </si>
  <si>
    <t>Water Demand Current Year  Outdoor Year 3 (GPY)</t>
  </si>
  <si>
    <t>Water Demand Current Year  Outdoor Year 2 (GPY)</t>
  </si>
  <si>
    <t>Water Demand Current Year   Outdoor Year 1 (GPY)</t>
  </si>
  <si>
    <t>Assumption: Occupancy 1.5 persons per unit assumed per the Water Capacity Study (2023) for the Housing Element, 42 gallons per capita per day per the CA regulations indoor residential 2030 target, 365 days a year</t>
  </si>
  <si>
    <t>Select from drop down</t>
  </si>
  <si>
    <t>Water Demand Current Year Indoor Year 5 (GPY)</t>
  </si>
  <si>
    <t>Water Demand Current Year Indoor Year 4 (GPY)</t>
  </si>
  <si>
    <t>Water Demand Current Year  Indoor Year 3 (GPY)</t>
  </si>
  <si>
    <t>Water Demand Current Year  Indoor Year 2 (GPY)</t>
  </si>
  <si>
    <t>Water Demand Current Year  Indoor Year 1 (GPY)</t>
  </si>
  <si>
    <t>Type of project (select from drop down)</t>
  </si>
  <si>
    <t xml:space="preserve">This is the additional water demand above current usage, including conservation credit, if any.  
Projected Water Demand – (Baseline Water Demand + Water Conservation Credit) = Net Added/New Water Demand = Water Demand to be Offset </t>
  </si>
  <si>
    <t>Version 1</t>
  </si>
  <si>
    <t>Version 2</t>
  </si>
  <si>
    <t>rowl114 - typo in formula</t>
  </si>
  <si>
    <t>Correction to typo to return 0 rather than error</t>
  </si>
  <si>
    <t>row123 - typo in formula</t>
  </si>
  <si>
    <t xml:space="preserve">Correction to typo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</si>
</sst>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_(* #,##0_);_(* \(#,##0\);_(* &quot;-&quot;??_);_(@_)"/>
    <numFmt numFmtId="165" formatCode="_(* #,##0_);_(* \(#,##0\);_(* &quot;-&quot;?_);_(@_)"/>
  </numFmts>
  <fonts count="17" x14ac:knownFonts="1">
    <font>
      <sz val="11"/>
      <color theme="1"/>
      <name val="Aptos Narrow"/>
      <family val="2"/>
      <scheme val="minor"/>
    </font>
    <font>
      <b/>
      <sz val="11"/>
      <color theme="1"/>
      <name val="Aptos Narrow"/>
      <family val="2"/>
      <scheme val="minor"/>
    </font>
    <font>
      <i/>
      <sz val="11"/>
      <color theme="1"/>
      <name val="Aptos Narrow"/>
      <family val="2"/>
      <scheme val="minor"/>
    </font>
    <font>
      <u/>
      <sz val="11"/>
      <color theme="1"/>
      <name val="Aptos Narrow"/>
      <family val="2"/>
      <scheme val="minor"/>
    </font>
    <font>
      <u/>
      <sz val="11"/>
      <color theme="10"/>
      <name val="Aptos Narrow"/>
      <family val="2"/>
      <scheme val="minor"/>
    </font>
    <font>
      <sz val="11"/>
      <name val="Aptos Narrow"/>
      <family val="2"/>
      <scheme val="minor"/>
    </font>
    <font>
      <sz val="11"/>
      <color theme="1"/>
      <name val="Aptos Narrow"/>
      <family val="2"/>
      <scheme val="minor"/>
    </font>
    <font>
      <sz val="11"/>
      <color rgb="FF000000"/>
      <name val="Aptos Narrow"/>
      <family val="2"/>
      <scheme val="minor"/>
    </font>
    <font>
      <sz val="11"/>
      <color theme="0"/>
      <name val="Aptos Narrow"/>
      <family val="2"/>
      <scheme val="minor"/>
    </font>
    <font>
      <b/>
      <sz val="22"/>
      <color theme="1"/>
      <name val="Aptos Narrow"/>
      <family val="2"/>
      <scheme val="minor"/>
    </font>
    <font>
      <b/>
      <sz val="14"/>
      <color theme="0"/>
      <name val="Aptos Narrow"/>
      <family val="2"/>
      <scheme val="minor"/>
    </font>
    <font>
      <b/>
      <sz val="28"/>
      <color theme="0"/>
      <name val="Aptos Narrow"/>
      <family val="2"/>
      <scheme val="minor"/>
    </font>
    <font>
      <sz val="11"/>
      <color rgb="FF000000"/>
      <name val="Aptos Narrow"/>
      <family val="2"/>
    </font>
    <font>
      <b/>
      <sz val="11"/>
      <color theme="0"/>
      <name val="Aptos Narrow"/>
      <family val="2"/>
      <scheme val="minor"/>
    </font>
    <font>
      <b/>
      <sz val="12"/>
      <name val="Aptos Narrow"/>
      <family val="2"/>
      <scheme val="minor"/>
    </font>
    <font>
      <b/>
      <sz val="11"/>
      <color rgb="FF000000"/>
      <name val="Aptos Narrow"/>
      <family val="2"/>
    </font>
    <font>
      <b/>
      <u/>
      <sz val="11"/>
      <color theme="1"/>
      <name val="Aptos Narrow"/>
      <family val="2"/>
      <scheme val="minor"/>
    </font>
  </fonts>
  <fills count="12">
    <fill>
      <patternFill patternType="none"/>
    </fill>
    <fill>
      <patternFill patternType="gray125"/>
    </fill>
    <fill>
      <patternFill patternType="solid">
        <fgColor theme="0"/>
        <bgColor indexed="64"/>
      </patternFill>
    </fill>
    <fill>
      <patternFill patternType="solid">
        <fgColor theme="1" tint="4.9989318521683403E-2"/>
        <bgColor indexed="64"/>
      </patternFill>
    </fill>
    <fill>
      <patternFill patternType="solid">
        <fgColor theme="0" tint="-0.249977111117893"/>
        <bgColor indexed="64"/>
      </patternFill>
    </fill>
    <fill>
      <patternFill patternType="solid">
        <fgColor rgb="FF002060"/>
        <bgColor indexed="64"/>
      </patternFill>
    </fill>
    <fill>
      <patternFill patternType="solid">
        <fgColor theme="3" tint="0.499984740745262"/>
        <bgColor indexed="64"/>
      </patternFill>
    </fill>
    <fill>
      <patternFill patternType="solid">
        <fgColor rgb="FF2FC341"/>
        <bgColor indexed="64"/>
      </patternFill>
    </fill>
    <fill>
      <patternFill patternType="solid">
        <fgColor rgb="FFAAE296"/>
        <bgColor indexed="64"/>
      </patternFill>
    </fill>
    <fill>
      <patternFill patternType="solid">
        <fgColor rgb="FFF29140"/>
        <bgColor indexed="64"/>
      </patternFill>
    </fill>
    <fill>
      <patternFill patternType="solid">
        <fgColor rgb="FF4D93D9"/>
        <bgColor indexed="64"/>
      </patternFill>
    </fill>
    <fill>
      <patternFill patternType="solid">
        <fgColor theme="0" tint="-4.9989318521683403E-2"/>
        <bgColor indexed="64"/>
      </patternFill>
    </fill>
  </fills>
  <borders count="37">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style="thin">
        <color auto="1"/>
      </left>
      <right style="medium">
        <color auto="1"/>
      </right>
      <top style="thin">
        <color auto="1"/>
      </top>
      <bottom style="medium">
        <color auto="1"/>
      </bottom>
      <diagonal/>
    </border>
    <border>
      <left/>
      <right style="medium">
        <color auto="1"/>
      </right>
      <top/>
      <bottom/>
      <diagonal/>
    </border>
    <border>
      <left/>
      <right/>
      <top/>
      <bottom style="medium">
        <color auto="1"/>
      </bottom>
      <diagonal/>
    </border>
    <border>
      <left style="thin">
        <color auto="1"/>
      </left>
      <right style="medium">
        <color auto="1"/>
      </right>
      <top/>
      <bottom style="thin">
        <color auto="1"/>
      </bottom>
      <diagonal/>
    </border>
    <border>
      <left style="thin">
        <color indexed="64"/>
      </left>
      <right style="thin">
        <color indexed="64"/>
      </right>
      <top style="thin">
        <color indexed="64"/>
      </top>
      <bottom style="thin">
        <color indexed="64"/>
      </bottom>
      <diagonal/>
    </border>
    <border>
      <left/>
      <right/>
      <top style="medium">
        <color auto="1"/>
      </top>
      <bottom/>
      <diagonal/>
    </border>
    <border>
      <left style="thin">
        <color auto="1"/>
      </left>
      <right/>
      <top/>
      <bottom/>
      <diagonal/>
    </border>
    <border>
      <left/>
      <right style="medium">
        <color auto="1"/>
      </right>
      <top/>
      <bottom style="medium">
        <color auto="1"/>
      </bottom>
      <diagonal/>
    </border>
    <border>
      <left/>
      <right style="thin">
        <color auto="1"/>
      </right>
      <top/>
      <bottom/>
      <diagonal/>
    </border>
    <border>
      <left/>
      <right style="medium">
        <color indexed="64"/>
      </right>
      <top style="medium">
        <color indexed="64"/>
      </top>
      <bottom style="medium">
        <color auto="1"/>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auto="1"/>
      </left>
      <right style="medium">
        <color indexed="64"/>
      </right>
      <top/>
      <bottom/>
      <diagonal/>
    </border>
    <border>
      <left/>
      <right/>
      <top/>
      <bottom style="thin">
        <color indexed="64"/>
      </bottom>
      <diagonal/>
    </border>
    <border>
      <left/>
      <right style="medium">
        <color auto="1"/>
      </right>
      <top/>
      <bottom style="thin">
        <color rgb="FF000000"/>
      </bottom>
      <diagonal/>
    </border>
    <border>
      <left style="thin">
        <color rgb="FF000000"/>
      </left>
      <right style="medium">
        <color indexed="64"/>
      </right>
      <top/>
      <bottom/>
      <diagonal/>
    </border>
    <border>
      <left style="thin">
        <color rgb="FF000000"/>
      </left>
      <right style="medium">
        <color auto="1"/>
      </right>
      <top style="thin">
        <color auto="1"/>
      </top>
      <bottom style="thin">
        <color auto="1"/>
      </bottom>
      <diagonal/>
    </border>
    <border>
      <left style="thin">
        <color rgb="FF000000"/>
      </left>
      <right style="medium">
        <color auto="1"/>
      </right>
      <top style="thin">
        <color rgb="FF000000"/>
      </top>
      <bottom style="thin">
        <color auto="1"/>
      </bottom>
      <diagonal/>
    </border>
    <border>
      <left/>
      <right/>
      <top style="medium">
        <color indexed="64"/>
      </top>
      <bottom style="medium">
        <color auto="1"/>
      </bottom>
      <diagonal/>
    </border>
    <border>
      <left/>
      <right style="thin">
        <color auto="1"/>
      </right>
      <top style="medium">
        <color auto="1"/>
      </top>
      <bottom/>
      <diagonal/>
    </border>
    <border>
      <left style="thin">
        <color rgb="FF000000"/>
      </left>
      <right style="medium">
        <color auto="1"/>
      </right>
      <top style="thin">
        <color auto="1"/>
      </top>
      <bottom/>
      <diagonal/>
    </border>
    <border>
      <left style="medium">
        <color rgb="FF000000"/>
      </left>
      <right style="medium">
        <color indexed="64"/>
      </right>
      <top style="medium">
        <color indexed="64"/>
      </top>
      <bottom/>
      <diagonal/>
    </border>
    <border>
      <left style="thin">
        <color rgb="FF000000"/>
      </left>
      <right style="medium">
        <color indexed="64"/>
      </right>
      <top style="thin">
        <color rgb="FF000000"/>
      </top>
      <bottom style="thin">
        <color rgb="FF000000"/>
      </bottom>
      <diagonal/>
    </border>
    <border>
      <left style="thin">
        <color auto="1"/>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rgb="FF000000"/>
      </right>
      <top/>
      <bottom/>
      <diagonal/>
    </border>
  </borders>
  <cellStyleXfs count="3">
    <xf numFmtId="0" fontId="0" fillId="0" borderId="0"/>
    <xf numFmtId="0" fontId="4" fillId="0" borderId="0" applyNumberFormat="0" applyFill="0" applyBorder="0" applyAlignment="0" applyProtection="0"/>
    <xf numFmtId="43" fontId="6" fillId="0" borderId="0" applyFont="0" applyFill="0" applyBorder="0" applyAlignment="0" applyProtection="0"/>
  </cellStyleXfs>
  <cellXfs count="139">
    <xf numFmtId="0" fontId="0" fillId="0" borderId="0" xfId="0"/>
    <xf numFmtId="0" fontId="0" fillId="0" borderId="0" xfId="0" applyAlignment="1">
      <alignment wrapText="1"/>
    </xf>
    <xf numFmtId="0" fontId="2" fillId="0" borderId="0" xfId="0" applyFont="1"/>
    <xf numFmtId="0" fontId="0" fillId="0" borderId="2" xfId="0" applyBorder="1"/>
    <xf numFmtId="0" fontId="0" fillId="0" borderId="3" xfId="0" applyBorder="1"/>
    <xf numFmtId="0" fontId="0" fillId="0" borderId="5" xfId="0" applyBorder="1"/>
    <xf numFmtId="0" fontId="0" fillId="0" borderId="7" xfId="0" applyBorder="1"/>
    <xf numFmtId="0" fontId="0" fillId="2" borderId="0" xfId="0" applyFill="1"/>
    <xf numFmtId="0" fontId="11" fillId="3" borderId="0" xfId="0" applyFont="1" applyFill="1"/>
    <xf numFmtId="0" fontId="3" fillId="0" borderId="0" xfId="0" applyFont="1"/>
    <xf numFmtId="0" fontId="0" fillId="0" borderId="7" xfId="0" applyBorder="1" applyAlignment="1">
      <alignment wrapText="1"/>
    </xf>
    <xf numFmtId="0" fontId="0" fillId="0" borderId="17" xfId="0" applyBorder="1"/>
    <xf numFmtId="0" fontId="0" fillId="0" borderId="18" xfId="0" applyBorder="1"/>
    <xf numFmtId="164" fontId="0" fillId="4" borderId="9" xfId="0" applyNumberFormat="1" applyFill="1" applyBorder="1"/>
    <xf numFmtId="165" fontId="0" fillId="4" borderId="4" xfId="0" applyNumberFormat="1" applyFill="1" applyBorder="1"/>
    <xf numFmtId="164" fontId="0" fillId="4" borderId="4" xfId="0" applyNumberFormat="1" applyFill="1" applyBorder="1"/>
    <xf numFmtId="0" fontId="2" fillId="2" borderId="0" xfId="0" applyFont="1" applyFill="1"/>
    <xf numFmtId="0" fontId="2" fillId="0" borderId="20" xfId="0" applyFont="1" applyBorder="1"/>
    <xf numFmtId="0" fontId="0" fillId="0" borderId="20" xfId="0" applyBorder="1"/>
    <xf numFmtId="165" fontId="2" fillId="0" borderId="0" xfId="0" applyNumberFormat="1" applyFont="1"/>
    <xf numFmtId="0" fontId="0" fillId="0" borderId="17" xfId="0" applyBorder="1" applyAlignment="1">
      <alignment wrapText="1"/>
    </xf>
    <xf numFmtId="0" fontId="0" fillId="4" borderId="0" xfId="0" applyFill="1" applyAlignment="1">
      <alignment horizontal="left" vertical="center"/>
    </xf>
    <xf numFmtId="0" fontId="0" fillId="0" borderId="0" xfId="0" applyAlignment="1">
      <alignment horizontal="left" vertical="center"/>
    </xf>
    <xf numFmtId="0" fontId="12" fillId="0" borderId="22" xfId="0" applyFont="1" applyBorder="1" applyAlignment="1">
      <alignment wrapText="1"/>
    </xf>
    <xf numFmtId="0" fontId="0" fillId="0" borderId="22" xfId="0" applyBorder="1" applyAlignment="1">
      <alignment wrapText="1"/>
    </xf>
    <xf numFmtId="164" fontId="0" fillId="4" borderId="24" xfId="0" applyNumberFormat="1" applyFill="1" applyBorder="1"/>
    <xf numFmtId="0" fontId="0" fillId="2" borderId="0" xfId="0" applyFill="1" applyAlignment="1">
      <alignment horizontal="left" vertical="center"/>
    </xf>
    <xf numFmtId="0" fontId="1" fillId="0" borderId="7" xfId="0" applyFont="1" applyBorder="1" applyAlignment="1">
      <alignment horizontal="center"/>
    </xf>
    <xf numFmtId="0" fontId="0" fillId="0" borderId="8" xfId="0" applyBorder="1"/>
    <xf numFmtId="0" fontId="10" fillId="5" borderId="11" xfId="0" applyFont="1" applyFill="1" applyBorder="1"/>
    <xf numFmtId="0" fontId="8" fillId="5" borderId="2" xfId="0" applyFont="1" applyFill="1" applyBorder="1"/>
    <xf numFmtId="0" fontId="10" fillId="5" borderId="11" xfId="0" applyFont="1" applyFill="1" applyBorder="1" applyAlignment="1">
      <alignment wrapText="1"/>
    </xf>
    <xf numFmtId="0" fontId="10" fillId="0" borderId="11" xfId="0" applyFont="1" applyBorder="1" applyAlignment="1">
      <alignment wrapText="1"/>
    </xf>
    <xf numFmtId="0" fontId="10" fillId="6" borderId="1" xfId="0" applyFont="1" applyFill="1" applyBorder="1"/>
    <xf numFmtId="0" fontId="8" fillId="6" borderId="2" xfId="0" applyFont="1" applyFill="1" applyBorder="1"/>
    <xf numFmtId="0" fontId="13" fillId="6" borderId="19" xfId="0" applyFont="1" applyFill="1" applyBorder="1"/>
    <xf numFmtId="0" fontId="0" fillId="0" borderId="26" xfId="0" applyBorder="1" applyAlignment="1">
      <alignment vertical="center" wrapText="1"/>
    </xf>
    <xf numFmtId="0" fontId="0" fillId="0" borderId="14" xfId="0" applyBorder="1" applyAlignment="1">
      <alignment vertical="center" wrapText="1"/>
    </xf>
    <xf numFmtId="0" fontId="10" fillId="6" borderId="11" xfId="0" applyFont="1" applyFill="1" applyBorder="1"/>
    <xf numFmtId="0" fontId="4" fillId="0" borderId="0" xfId="1" applyBorder="1" applyAlignment="1">
      <alignment wrapText="1"/>
    </xf>
    <xf numFmtId="0" fontId="4" fillId="0" borderId="0" xfId="1" applyBorder="1"/>
    <xf numFmtId="165" fontId="0" fillId="4" borderId="27" xfId="0" applyNumberFormat="1" applyFill="1" applyBorder="1"/>
    <xf numFmtId="164" fontId="1" fillId="7" borderId="6" xfId="0" applyNumberFormat="1" applyFont="1" applyFill="1" applyBorder="1"/>
    <xf numFmtId="0" fontId="8" fillId="7" borderId="2" xfId="0" applyFont="1" applyFill="1" applyBorder="1"/>
    <xf numFmtId="0" fontId="10" fillId="7" borderId="11" xfId="0" applyFont="1" applyFill="1" applyBorder="1"/>
    <xf numFmtId="0" fontId="10" fillId="8" borderId="11" xfId="0" applyFont="1" applyFill="1" applyBorder="1"/>
    <xf numFmtId="0" fontId="5" fillId="0" borderId="0" xfId="0" applyFont="1" applyAlignment="1">
      <alignment wrapText="1"/>
    </xf>
    <xf numFmtId="0" fontId="1" fillId="0" borderId="8" xfId="0" applyFont="1" applyBorder="1" applyAlignment="1">
      <alignment wrapText="1"/>
    </xf>
    <xf numFmtId="0" fontId="7" fillId="0" borderId="0" xfId="0" applyFont="1" applyAlignment="1">
      <alignment vertical="center" wrapText="1"/>
    </xf>
    <xf numFmtId="0" fontId="0" fillId="9" borderId="1" xfId="0" applyFill="1" applyBorder="1"/>
    <xf numFmtId="0" fontId="10" fillId="9" borderId="11" xfId="0" applyFont="1" applyFill="1" applyBorder="1"/>
    <xf numFmtId="0" fontId="10" fillId="9" borderId="28" xfId="0" applyFont="1" applyFill="1" applyBorder="1"/>
    <xf numFmtId="0" fontId="0" fillId="9" borderId="3" xfId="0" applyFill="1" applyBorder="1" applyAlignment="1">
      <alignment horizontal="left" vertical="center"/>
    </xf>
    <xf numFmtId="0" fontId="0" fillId="9" borderId="5" xfId="0" applyFill="1" applyBorder="1" applyAlignment="1">
      <alignment horizontal="left" vertical="center"/>
    </xf>
    <xf numFmtId="0" fontId="7" fillId="0" borderId="8" xfId="0" applyFont="1" applyBorder="1" applyAlignment="1">
      <alignment vertical="center" wrapText="1"/>
    </xf>
    <xf numFmtId="164" fontId="9" fillId="9" borderId="30" xfId="0" applyNumberFormat="1" applyFont="1" applyFill="1" applyBorder="1" applyAlignment="1">
      <alignment horizontal="left" vertical="center"/>
    </xf>
    <xf numFmtId="0" fontId="0" fillId="8" borderId="1" xfId="0" applyFill="1" applyBorder="1"/>
    <xf numFmtId="164" fontId="1" fillId="8" borderId="31" xfId="0" applyNumberFormat="1" applyFont="1" applyFill="1" applyBorder="1"/>
    <xf numFmtId="0" fontId="0" fillId="8" borderId="3" xfId="0" applyFill="1" applyBorder="1"/>
    <xf numFmtId="0" fontId="0" fillId="8" borderId="5" xfId="0" applyFill="1" applyBorder="1"/>
    <xf numFmtId="0" fontId="0" fillId="7" borderId="1" xfId="0" applyFill="1" applyBorder="1"/>
    <xf numFmtId="0" fontId="0" fillId="7" borderId="3" xfId="0" applyFill="1" applyBorder="1"/>
    <xf numFmtId="0" fontId="13" fillId="7" borderId="19" xfId="0" applyFont="1" applyFill="1" applyBorder="1"/>
    <xf numFmtId="0" fontId="0" fillId="7" borderId="5" xfId="0" applyFill="1" applyBorder="1"/>
    <xf numFmtId="0" fontId="10" fillId="7" borderId="25" xfId="0" applyFont="1" applyFill="1" applyBorder="1" applyAlignment="1">
      <alignment wrapText="1"/>
    </xf>
    <xf numFmtId="0" fontId="10" fillId="6" borderId="3" xfId="0" applyFont="1" applyFill="1" applyBorder="1"/>
    <xf numFmtId="164" fontId="0" fillId="4" borderId="29" xfId="0" applyNumberFormat="1" applyFill="1" applyBorder="1"/>
    <xf numFmtId="0" fontId="10" fillId="6" borderId="5" xfId="0" applyFont="1" applyFill="1" applyBorder="1"/>
    <xf numFmtId="0" fontId="10" fillId="6" borderId="8" xfId="0" applyFont="1" applyFill="1" applyBorder="1" applyAlignment="1">
      <alignment wrapText="1"/>
    </xf>
    <xf numFmtId="164" fontId="10" fillId="6" borderId="13" xfId="0" applyNumberFormat="1" applyFont="1" applyFill="1" applyBorder="1"/>
    <xf numFmtId="0" fontId="10" fillId="5" borderId="1" xfId="0" applyFont="1" applyFill="1" applyBorder="1" applyAlignment="1">
      <alignment wrapText="1"/>
    </xf>
    <xf numFmtId="0" fontId="10" fillId="5" borderId="3" xfId="0" applyFont="1" applyFill="1" applyBorder="1" applyAlignment="1">
      <alignment wrapText="1"/>
    </xf>
    <xf numFmtId="164" fontId="10" fillId="5" borderId="2" xfId="2" applyNumberFormat="1" applyFont="1" applyFill="1" applyBorder="1"/>
    <xf numFmtId="164" fontId="10" fillId="0" borderId="2" xfId="2" applyNumberFormat="1" applyFont="1" applyFill="1" applyBorder="1"/>
    <xf numFmtId="0" fontId="10" fillId="5" borderId="5" xfId="0" applyFont="1" applyFill="1" applyBorder="1" applyAlignment="1">
      <alignment wrapText="1"/>
    </xf>
    <xf numFmtId="43" fontId="10" fillId="5" borderId="25" xfId="2" applyFont="1" applyFill="1" applyBorder="1" applyAlignment="1">
      <alignment wrapText="1"/>
    </xf>
    <xf numFmtId="164" fontId="10" fillId="5" borderId="15" xfId="2" applyNumberFormat="1" applyFont="1" applyFill="1" applyBorder="1" applyAlignment="1">
      <alignment wrapText="1"/>
    </xf>
    <xf numFmtId="0" fontId="0" fillId="0" borderId="1" xfId="0" applyBorder="1"/>
    <xf numFmtId="0" fontId="1" fillId="0" borderId="11" xfId="0" applyFont="1" applyBorder="1"/>
    <xf numFmtId="0" fontId="10" fillId="10" borderId="3" xfId="0" applyFont="1" applyFill="1" applyBorder="1"/>
    <xf numFmtId="165" fontId="0" fillId="4" borderId="17" xfId="0" applyNumberFormat="1" applyFill="1" applyBorder="1"/>
    <xf numFmtId="0" fontId="1" fillId="0" borderId="0" xfId="0" applyFont="1" applyAlignment="1">
      <alignment horizontal="center"/>
    </xf>
    <xf numFmtId="0" fontId="16" fillId="0" borderId="0" xfId="0" applyFont="1"/>
    <xf numFmtId="0" fontId="3" fillId="0" borderId="0" xfId="0" applyFont="1" applyAlignment="1">
      <alignment wrapText="1"/>
    </xf>
    <xf numFmtId="0" fontId="0" fillId="0" borderId="0" xfId="0" applyAlignment="1">
      <alignment vertical="top" wrapText="1"/>
    </xf>
    <xf numFmtId="0" fontId="1" fillId="0" borderId="0" xfId="0" applyFont="1"/>
    <xf numFmtId="0" fontId="12" fillId="0" borderId="0" xfId="0" applyFont="1"/>
    <xf numFmtId="0" fontId="12" fillId="0" borderId="0" xfId="0" applyFont="1" applyAlignment="1">
      <alignment horizontal="left" vertical="top" wrapText="1"/>
    </xf>
    <xf numFmtId="0" fontId="12" fillId="0" borderId="0" xfId="0" applyFont="1" applyAlignment="1">
      <alignment vertical="top" wrapText="1"/>
    </xf>
    <xf numFmtId="0" fontId="1" fillId="11" borderId="10" xfId="0" applyFont="1" applyFill="1" applyBorder="1" applyAlignment="1">
      <alignment horizontal="left" vertical="center"/>
    </xf>
    <xf numFmtId="0" fontId="2" fillId="0" borderId="33" xfId="0" applyFont="1" applyBorder="1" applyAlignment="1">
      <alignment horizontal="left" wrapText="1"/>
    </xf>
    <xf numFmtId="0" fontId="3" fillId="0" borderId="12" xfId="0" applyFont="1" applyBorder="1"/>
    <xf numFmtId="0" fontId="0" fillId="0" borderId="33" xfId="0" applyBorder="1"/>
    <xf numFmtId="0" fontId="16" fillId="0" borderId="32" xfId="0" applyFont="1" applyBorder="1"/>
    <xf numFmtId="0" fontId="16" fillId="0" borderId="32" xfId="0" applyFont="1" applyBorder="1" applyAlignment="1">
      <alignment wrapText="1"/>
    </xf>
    <xf numFmtId="0" fontId="0" fillId="0" borderId="34" xfId="0" applyBorder="1"/>
    <xf numFmtId="0" fontId="0" fillId="0" borderId="35" xfId="0" applyBorder="1"/>
    <xf numFmtId="0" fontId="1" fillId="0" borderId="34" xfId="0" applyFont="1" applyBorder="1"/>
    <xf numFmtId="0" fontId="1" fillId="0" borderId="7" xfId="0" applyFont="1" applyBorder="1"/>
    <xf numFmtId="0" fontId="0" fillId="0" borderId="34" xfId="0" applyBorder="1" applyAlignment="1">
      <alignment wrapText="1"/>
    </xf>
    <xf numFmtId="0" fontId="0" fillId="0" borderId="33" xfId="0" applyBorder="1" applyAlignment="1">
      <alignment vertical="top" wrapText="1"/>
    </xf>
    <xf numFmtId="0" fontId="2" fillId="7" borderId="1" xfId="0" applyFont="1" applyFill="1" applyBorder="1"/>
    <xf numFmtId="164" fontId="0" fillId="4" borderId="29" xfId="2" applyNumberFormat="1" applyFont="1" applyFill="1" applyBorder="1" applyAlignment="1">
      <alignment horizontal="left" vertical="center"/>
    </xf>
    <xf numFmtId="164" fontId="1" fillId="8" borderId="6" xfId="2" applyNumberFormat="1" applyFont="1" applyFill="1" applyBorder="1"/>
    <xf numFmtId="164" fontId="0" fillId="4" borderId="18" xfId="0" applyNumberFormat="1" applyFill="1" applyBorder="1"/>
    <xf numFmtId="0" fontId="0" fillId="0" borderId="18" xfId="0" applyBorder="1" applyAlignment="1">
      <alignment horizontal="left" wrapText="1"/>
    </xf>
    <xf numFmtId="0" fontId="0" fillId="0" borderId="17" xfId="0" applyBorder="1" applyAlignment="1">
      <alignment horizontal="left" wrapText="1"/>
    </xf>
    <xf numFmtId="0" fontId="12" fillId="0" borderId="36" xfId="0" applyFont="1" applyBorder="1" applyAlignment="1">
      <alignment vertical="top" wrapText="1"/>
    </xf>
    <xf numFmtId="0" fontId="0" fillId="0" borderId="12" xfId="0" applyBorder="1"/>
    <xf numFmtId="14" fontId="0" fillId="11" borderId="6" xfId="0" applyNumberFormat="1" applyFill="1" applyBorder="1" applyProtection="1">
      <protection locked="0"/>
    </xf>
    <xf numFmtId="164" fontId="0" fillId="11" borderId="6" xfId="0" applyNumberFormat="1" applyFill="1" applyBorder="1" applyProtection="1">
      <protection locked="0"/>
    </xf>
    <xf numFmtId="3" fontId="0" fillId="11" borderId="9" xfId="0" applyNumberFormat="1" applyFill="1" applyBorder="1" applyAlignment="1" applyProtection="1">
      <alignment horizontal="center" wrapText="1"/>
      <protection locked="0"/>
    </xf>
    <xf numFmtId="3" fontId="0" fillId="11" borderId="10" xfId="0" applyNumberFormat="1" applyFill="1" applyBorder="1" applyAlignment="1" applyProtection="1">
      <alignment horizontal="center" wrapText="1"/>
      <protection locked="0"/>
    </xf>
    <xf numFmtId="164" fontId="0" fillId="11" borderId="4" xfId="2" applyNumberFormat="1" applyFont="1" applyFill="1" applyBorder="1" applyProtection="1">
      <protection locked="0"/>
    </xf>
    <xf numFmtId="0" fontId="0" fillId="11" borderId="4" xfId="0" applyFill="1" applyBorder="1" applyProtection="1">
      <protection locked="0"/>
    </xf>
    <xf numFmtId="164" fontId="0" fillId="11" borderId="4" xfId="2" applyNumberFormat="1" applyFont="1" applyFill="1" applyBorder="1" applyAlignment="1" applyProtection="1">
      <alignment horizontal="left"/>
      <protection locked="0"/>
    </xf>
    <xf numFmtId="164" fontId="0" fillId="11" borderId="23" xfId="2" applyNumberFormat="1" applyFont="1" applyFill="1" applyBorder="1" applyProtection="1">
      <protection locked="0"/>
    </xf>
    <xf numFmtId="0" fontId="14" fillId="2" borderId="0" xfId="0" applyFont="1" applyFill="1" applyAlignment="1">
      <alignment horizontal="left" wrapText="1"/>
    </xf>
    <xf numFmtId="0" fontId="2" fillId="0" borderId="11" xfId="0" applyFont="1" applyBorder="1" applyAlignment="1">
      <alignment horizontal="left" wrapText="1"/>
    </xf>
    <xf numFmtId="0" fontId="2" fillId="0" borderId="2" xfId="0" applyFont="1" applyBorder="1" applyAlignment="1">
      <alignment horizontal="left" wrapText="1"/>
    </xf>
    <xf numFmtId="0" fontId="1" fillId="0" borderId="0" xfId="0" applyFont="1" applyAlignment="1">
      <alignment horizontal="left" vertical="center" wrapText="1"/>
    </xf>
    <xf numFmtId="0" fontId="0" fillId="0" borderId="0" xfId="0" applyAlignment="1">
      <alignment horizontal="left" vertical="center" wrapText="1"/>
    </xf>
    <xf numFmtId="0" fontId="1" fillId="0" borderId="0" xfId="0" applyFont="1" applyAlignment="1">
      <alignment horizontal="center"/>
    </xf>
    <xf numFmtId="0" fontId="1" fillId="0" borderId="7" xfId="0" applyFont="1" applyBorder="1" applyAlignment="1">
      <alignment horizontal="center"/>
    </xf>
    <xf numFmtId="0" fontId="0" fillId="0" borderId="12" xfId="0" applyBorder="1" applyAlignment="1">
      <alignment horizontal="left" wrapText="1"/>
    </xf>
    <xf numFmtId="0" fontId="0" fillId="0" borderId="16" xfId="0" applyBorder="1" applyAlignment="1">
      <alignment horizontal="left" wrapText="1"/>
    </xf>
    <xf numFmtId="0" fontId="0" fillId="0" borderId="12" xfId="0" applyBorder="1" applyAlignment="1">
      <alignment horizontal="left" vertical="center" wrapText="1"/>
    </xf>
    <xf numFmtId="0" fontId="2" fillId="0" borderId="25" xfId="0" applyFont="1" applyBorder="1" applyAlignment="1">
      <alignment horizontal="left" wrapText="1"/>
    </xf>
    <xf numFmtId="0" fontId="2" fillId="0" borderId="15" xfId="0" applyFont="1" applyBorder="1" applyAlignment="1">
      <alignment horizontal="left" wrapText="1"/>
    </xf>
    <xf numFmtId="0" fontId="2" fillId="0" borderId="0" xfId="0" applyFont="1" applyAlignment="1">
      <alignment horizontal="left" wrapText="1"/>
    </xf>
    <xf numFmtId="0" fontId="2" fillId="0" borderId="7" xfId="0" applyFont="1" applyBorder="1" applyAlignment="1">
      <alignment horizontal="left" wrapText="1"/>
    </xf>
    <xf numFmtId="0" fontId="0" fillId="0" borderId="0" xfId="0" applyAlignment="1">
      <alignment horizontal="left" wrapText="1"/>
    </xf>
    <xf numFmtId="0" fontId="0" fillId="0" borderId="14" xfId="0" applyBorder="1" applyAlignment="1">
      <alignment vertical="top" wrapText="1"/>
    </xf>
    <xf numFmtId="0" fontId="12" fillId="0" borderId="0" xfId="0" applyFont="1" applyAlignment="1">
      <alignment horizontal="left" vertical="top" wrapText="1"/>
    </xf>
    <xf numFmtId="0" fontId="2" fillId="0" borderId="0" xfId="0" applyFont="1" applyAlignment="1">
      <alignment horizontal="center" vertical="center" wrapText="1"/>
    </xf>
    <xf numFmtId="0" fontId="2" fillId="0" borderId="7" xfId="0" applyFont="1" applyBorder="1" applyAlignment="1">
      <alignment horizontal="center" vertical="center" wrapText="1"/>
    </xf>
    <xf numFmtId="0" fontId="1" fillId="0" borderId="21" xfId="0" applyFont="1" applyBorder="1" applyAlignment="1">
      <alignment horizontal="center"/>
    </xf>
    <xf numFmtId="0" fontId="13" fillId="6" borderId="0" xfId="0" applyFont="1" applyFill="1" applyAlignment="1">
      <alignment horizontal="center"/>
    </xf>
    <xf numFmtId="0" fontId="13" fillId="6" borderId="7" xfId="0" applyFont="1" applyFill="1" applyBorder="1" applyAlignment="1">
      <alignment horizontal="center"/>
    </xf>
  </cellXfs>
  <cellStyles count="3">
    <cellStyle name="Comma" xfId="2" builtinId="3"/>
    <cellStyle name="Hyperlink" xfId="1" builtinId="8"/>
    <cellStyle name="Normal" xfId="0" builtinId="0"/>
  </cellStyles>
  <dxfs count="0"/>
  <tableStyles count="1" defaultTableStyle="TableStyleMedium2" defaultPivotStyle="PivotStyleLight16">
    <tableStyle name="Invisible" pivot="0" table="0" count="0" xr9:uid="{1DE8DB64-A072-48E0-BC51-ABD3168DBEBC}"/>
  </tableStyles>
  <colors>
    <mruColors>
      <color rgb="FFF29140"/>
      <color rgb="FFAAE296"/>
      <color rgb="FF2FC341"/>
      <color rgb="FF002060"/>
      <color rgb="FF77D157"/>
      <color rgb="FFFC68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odepublishing.com/CA/FosterCity/EsteroMIDC/Estero08/Estero0880.html" TargetMode="External"/><Relationship Id="rId2" Type="http://schemas.openxmlformats.org/officeDocument/2006/relationships/hyperlink" Target="https://www.fostercity.org/commdev/page/landscape-project-application-%E2%80%93-outdoor-water-use-efficiency-checklist" TargetMode="External"/><Relationship Id="rId1" Type="http://schemas.openxmlformats.org/officeDocument/2006/relationships/hyperlink" Target="https://www.codepublishing.com/CA/FosterCity/EsteroMIDC/Estero08/Estero0880.html" TargetMode="External"/><Relationship Id="rId5" Type="http://schemas.openxmlformats.org/officeDocument/2006/relationships/printerSettings" Target="../printerSettings/printerSettings1.bin"/><Relationship Id="rId4" Type="http://schemas.openxmlformats.org/officeDocument/2006/relationships/hyperlink" Target="https://www.fostercity.org/commdev/page/landscape-project-application-%E2%80%93-outdoor-water-use-efficiency-checkli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866BA-58BE-44DD-9CBA-8BA30C44FB6F}">
  <sheetPr codeName="Sheet1"/>
  <dimension ref="A1:S218"/>
  <sheetViews>
    <sheetView showGridLines="0" view="pageBreakPreview" topLeftCell="A117" zoomScaleNormal="100" zoomScaleSheetLayoutView="100" workbookViewId="0">
      <selection activeCell="D111" sqref="D111"/>
    </sheetView>
  </sheetViews>
  <sheetFormatPr defaultRowHeight="15" x14ac:dyDescent="0.25"/>
  <cols>
    <col min="1" max="1" width="3.5703125" customWidth="1"/>
    <col min="2" max="2" width="43.5703125" customWidth="1"/>
    <col min="3" max="3" width="53.5703125" customWidth="1"/>
    <col min="4" max="4" width="31" customWidth="1"/>
    <col min="5" max="5" width="18" customWidth="1"/>
    <col min="6" max="6" width="9.140625" customWidth="1"/>
    <col min="8" max="19" width="9.140625" style="16"/>
  </cols>
  <sheetData>
    <row r="1" spans="1:19" ht="36" x14ac:dyDescent="0.55000000000000004">
      <c r="A1" s="8" t="s">
        <v>0</v>
      </c>
      <c r="B1" s="8"/>
      <c r="C1" s="8"/>
      <c r="D1" s="2"/>
      <c r="E1" s="2"/>
      <c r="F1" s="2"/>
      <c r="G1" s="2"/>
    </row>
    <row r="2" spans="1:19" s="7" customFormat="1" ht="81.75" customHeight="1" x14ac:dyDescent="0.25">
      <c r="A2" s="117" t="s">
        <v>1</v>
      </c>
      <c r="B2" s="117"/>
      <c r="C2" s="117"/>
      <c r="D2" s="16"/>
      <c r="E2" s="16"/>
      <c r="F2" s="16"/>
      <c r="G2" s="16"/>
      <c r="H2" s="16"/>
      <c r="I2" s="16"/>
      <c r="J2" s="16"/>
      <c r="K2" s="16"/>
      <c r="L2" s="16"/>
      <c r="M2" s="16"/>
      <c r="N2" s="16"/>
      <c r="O2" s="16"/>
      <c r="P2" s="16"/>
      <c r="Q2" s="16"/>
      <c r="R2" s="16"/>
      <c r="S2" s="16"/>
    </row>
    <row r="3" spans="1:19" ht="24.75" customHeight="1" x14ac:dyDescent="0.25">
      <c r="A3" s="21" t="s">
        <v>100</v>
      </c>
      <c r="B3" s="21"/>
      <c r="C3" s="89" t="s">
        <v>99</v>
      </c>
      <c r="D3" s="2"/>
      <c r="E3" s="2"/>
      <c r="F3" s="2"/>
      <c r="G3" s="2"/>
    </row>
    <row r="4" spans="1:19" ht="12" customHeight="1" thickBot="1" x14ac:dyDescent="0.3">
      <c r="B4" s="2"/>
      <c r="C4" s="2"/>
      <c r="D4" s="2"/>
      <c r="E4" s="2"/>
      <c r="F4" s="2"/>
      <c r="G4" s="2"/>
    </row>
    <row r="5" spans="1:19" x14ac:dyDescent="0.25">
      <c r="A5" s="77"/>
      <c r="B5" s="78" t="s">
        <v>2</v>
      </c>
      <c r="C5" s="3"/>
      <c r="D5" s="2"/>
      <c r="E5" s="2"/>
      <c r="F5" s="2"/>
      <c r="G5" s="2"/>
    </row>
    <row r="6" spans="1:19" ht="18" customHeight="1" thickBot="1" x14ac:dyDescent="0.3">
      <c r="A6" s="4"/>
      <c r="B6" t="s">
        <v>3</v>
      </c>
      <c r="C6" s="109"/>
      <c r="D6" s="2"/>
      <c r="E6" s="2"/>
      <c r="F6" s="2"/>
      <c r="G6" s="2"/>
    </row>
    <row r="7" spans="1:19" ht="20.100000000000001" customHeight="1" thickBot="1" x14ac:dyDescent="0.3">
      <c r="A7" s="4"/>
      <c r="B7" t="s">
        <v>4</v>
      </c>
      <c r="C7" s="110"/>
      <c r="D7" s="2"/>
      <c r="E7" s="2"/>
      <c r="F7" s="2"/>
      <c r="G7" s="2"/>
    </row>
    <row r="8" spans="1:19" ht="20.100000000000001" customHeight="1" thickBot="1" x14ac:dyDescent="0.3">
      <c r="A8" s="4"/>
      <c r="B8" t="s">
        <v>5</v>
      </c>
      <c r="C8" s="110"/>
      <c r="D8" s="2"/>
      <c r="E8" s="2"/>
      <c r="F8" s="2"/>
      <c r="G8" s="2"/>
    </row>
    <row r="9" spans="1:19" ht="20.100000000000001" customHeight="1" thickBot="1" x14ac:dyDescent="0.3">
      <c r="A9" s="4"/>
      <c r="B9" t="s">
        <v>6</v>
      </c>
      <c r="C9" s="110"/>
      <c r="D9" s="2"/>
      <c r="E9" s="2"/>
      <c r="F9" s="2"/>
      <c r="G9" s="2"/>
    </row>
    <row r="10" spans="1:19" ht="20.100000000000001" customHeight="1" thickBot="1" x14ac:dyDescent="0.3">
      <c r="A10" s="4"/>
      <c r="B10" t="s">
        <v>7</v>
      </c>
      <c r="C10" s="110"/>
      <c r="D10" s="2"/>
      <c r="E10" s="2"/>
      <c r="F10" s="2"/>
      <c r="G10" s="2"/>
    </row>
    <row r="11" spans="1:19" ht="20.100000000000001" customHeight="1" thickBot="1" x14ac:dyDescent="0.3">
      <c r="A11" s="4"/>
      <c r="B11" t="s">
        <v>8</v>
      </c>
      <c r="C11" s="110"/>
      <c r="D11" s="2"/>
      <c r="E11" s="2"/>
      <c r="F11" s="2"/>
      <c r="G11" s="2"/>
    </row>
    <row r="12" spans="1:19" ht="20.100000000000001" customHeight="1" thickBot="1" x14ac:dyDescent="0.3">
      <c r="A12" s="4"/>
      <c r="B12" t="s">
        <v>9</v>
      </c>
      <c r="C12" s="110"/>
      <c r="D12" s="2"/>
      <c r="E12" s="2"/>
      <c r="F12" s="2"/>
      <c r="G12" s="2"/>
    </row>
    <row r="13" spans="1:19" ht="20.100000000000001" customHeight="1" thickBot="1" x14ac:dyDescent="0.3">
      <c r="A13" s="4"/>
      <c r="B13" t="s">
        <v>10</v>
      </c>
      <c r="C13" s="110"/>
      <c r="D13" s="2"/>
      <c r="E13" s="2"/>
      <c r="F13" s="2"/>
      <c r="G13" s="2"/>
    </row>
    <row r="14" spans="1:19" ht="20.100000000000001" customHeight="1" thickBot="1" x14ac:dyDescent="0.3">
      <c r="A14" s="4"/>
      <c r="B14" t="s">
        <v>11</v>
      </c>
      <c r="C14" s="110"/>
      <c r="D14" s="2"/>
      <c r="E14" s="2"/>
      <c r="F14" s="2"/>
      <c r="G14" s="2"/>
    </row>
    <row r="15" spans="1:19" ht="20.100000000000001" customHeight="1" thickBot="1" x14ac:dyDescent="0.3">
      <c r="A15" s="4"/>
      <c r="B15" t="s">
        <v>12</v>
      </c>
      <c r="C15" s="110"/>
      <c r="D15" s="2"/>
      <c r="E15" s="2"/>
      <c r="F15" s="2"/>
      <c r="G15" s="2"/>
    </row>
    <row r="16" spans="1:19" ht="20.100000000000001" customHeight="1" thickBot="1" x14ac:dyDescent="0.3">
      <c r="A16" s="4"/>
      <c r="B16" t="s">
        <v>13</v>
      </c>
      <c r="C16" s="110"/>
      <c r="D16" s="2"/>
      <c r="E16" s="2"/>
      <c r="F16" s="2"/>
      <c r="G16" s="2"/>
    </row>
    <row r="17" spans="1:7" x14ac:dyDescent="0.25">
      <c r="A17" s="4"/>
      <c r="C17" s="6"/>
      <c r="D17" s="2"/>
      <c r="E17" s="2"/>
      <c r="F17" s="2"/>
      <c r="G17" s="2"/>
    </row>
    <row r="18" spans="1:7" ht="30" customHeight="1" x14ac:dyDescent="0.25">
      <c r="A18" s="4"/>
      <c r="C18" s="1" t="s">
        <v>118</v>
      </c>
      <c r="D18" s="2"/>
      <c r="E18" s="2"/>
      <c r="F18" s="2"/>
      <c r="G18" s="2"/>
    </row>
    <row r="19" spans="1:7" ht="30" customHeight="1" thickBot="1" x14ac:dyDescent="0.3">
      <c r="A19" s="4"/>
      <c r="B19" s="1"/>
      <c r="C19" s="110" t="s">
        <v>112</v>
      </c>
      <c r="D19" s="2"/>
      <c r="E19" s="2"/>
      <c r="F19" s="2"/>
      <c r="G19" s="2"/>
    </row>
    <row r="20" spans="1:7" x14ac:dyDescent="0.25">
      <c r="A20" s="4"/>
      <c r="C20" s="6" t="s">
        <v>14</v>
      </c>
      <c r="D20" s="2"/>
      <c r="E20" s="2"/>
      <c r="F20" s="2"/>
      <c r="G20" s="2"/>
    </row>
    <row r="21" spans="1:7" ht="15.75" thickBot="1" x14ac:dyDescent="0.3">
      <c r="A21" s="4"/>
      <c r="C21" s="110"/>
      <c r="D21" s="2"/>
      <c r="E21" s="2"/>
      <c r="F21" s="2"/>
      <c r="G21" s="2"/>
    </row>
    <row r="22" spans="1:7" x14ac:dyDescent="0.25">
      <c r="A22" s="4"/>
      <c r="C22" s="6" t="s">
        <v>15</v>
      </c>
      <c r="D22" s="2"/>
      <c r="E22" s="2"/>
      <c r="F22" s="2"/>
      <c r="G22" s="2"/>
    </row>
    <row r="23" spans="1:7" ht="15.75" thickBot="1" x14ac:dyDescent="0.3">
      <c r="A23" s="4"/>
      <c r="C23" s="110"/>
      <c r="D23" s="2"/>
      <c r="E23" s="2"/>
      <c r="F23" s="2"/>
      <c r="G23" s="2"/>
    </row>
    <row r="24" spans="1:7" x14ac:dyDescent="0.25">
      <c r="A24" s="4"/>
      <c r="C24" s="6" t="s">
        <v>16</v>
      </c>
      <c r="D24" s="2"/>
      <c r="E24" s="2"/>
      <c r="F24" s="2"/>
      <c r="G24" s="2"/>
    </row>
    <row r="25" spans="1:7" ht="20.100000000000001" customHeight="1" thickBot="1" x14ac:dyDescent="0.3">
      <c r="A25" s="4"/>
      <c r="C25" s="110"/>
      <c r="D25" s="2"/>
      <c r="E25" s="2"/>
      <c r="F25" s="2"/>
      <c r="G25" s="2"/>
    </row>
    <row r="26" spans="1:7" x14ac:dyDescent="0.25">
      <c r="A26" s="4"/>
      <c r="C26" s="6" t="s">
        <v>104</v>
      </c>
      <c r="D26" s="2"/>
      <c r="E26" s="2"/>
      <c r="F26" s="2"/>
      <c r="G26" s="2"/>
    </row>
    <row r="27" spans="1:7" ht="19.5" customHeight="1" thickBot="1" x14ac:dyDescent="0.3">
      <c r="A27" s="4"/>
      <c r="C27" s="110"/>
      <c r="D27" s="2"/>
      <c r="E27" s="2"/>
      <c r="F27" s="2"/>
      <c r="G27" s="2"/>
    </row>
    <row r="28" spans="1:7" ht="19.5" customHeight="1" x14ac:dyDescent="0.25">
      <c r="A28" s="4"/>
      <c r="C28" s="6" t="s">
        <v>17</v>
      </c>
      <c r="D28" s="2"/>
      <c r="E28" s="2"/>
      <c r="F28" s="2"/>
      <c r="G28" s="2"/>
    </row>
    <row r="29" spans="1:7" ht="19.5" customHeight="1" thickBot="1" x14ac:dyDescent="0.3">
      <c r="A29" s="4"/>
      <c r="C29" s="110"/>
      <c r="D29" s="2"/>
      <c r="E29" s="2"/>
      <c r="F29" s="2"/>
      <c r="G29" s="2"/>
    </row>
    <row r="30" spans="1:7" ht="19.5" customHeight="1" x14ac:dyDescent="0.25">
      <c r="A30" s="4"/>
      <c r="C30" s="6" t="s">
        <v>18</v>
      </c>
      <c r="D30" s="2"/>
      <c r="E30" s="2"/>
      <c r="F30" s="2"/>
      <c r="G30" s="2"/>
    </row>
    <row r="31" spans="1:7" ht="19.5" customHeight="1" thickBot="1" x14ac:dyDescent="0.3">
      <c r="A31" s="4"/>
      <c r="C31" s="110"/>
      <c r="D31" s="2"/>
      <c r="E31" s="2"/>
      <c r="F31" s="2"/>
      <c r="G31" s="2"/>
    </row>
    <row r="32" spans="1:7" x14ac:dyDescent="0.25">
      <c r="A32" s="4"/>
      <c r="C32" s="6" t="s">
        <v>19</v>
      </c>
      <c r="D32" s="2"/>
      <c r="E32" s="2"/>
      <c r="F32" s="2"/>
      <c r="G32" s="2"/>
    </row>
    <row r="33" spans="1:7" ht="20.100000000000001" customHeight="1" thickBot="1" x14ac:dyDescent="0.3">
      <c r="A33" s="4"/>
      <c r="C33" s="110"/>
      <c r="D33" s="2"/>
      <c r="E33" s="2"/>
      <c r="F33" s="2"/>
      <c r="G33" s="2"/>
    </row>
    <row r="34" spans="1:7" x14ac:dyDescent="0.25">
      <c r="A34" s="4"/>
      <c r="C34" s="6" t="s">
        <v>105</v>
      </c>
      <c r="D34" s="2"/>
      <c r="E34" s="2"/>
      <c r="F34" s="2"/>
      <c r="G34" s="2"/>
    </row>
    <row r="35" spans="1:7" ht="19.5" customHeight="1" thickBot="1" x14ac:dyDescent="0.3">
      <c r="A35" s="5"/>
      <c r="B35" s="28"/>
      <c r="C35" s="110"/>
      <c r="D35" s="2"/>
      <c r="E35" s="2"/>
      <c r="F35" s="2"/>
      <c r="G35" s="2"/>
    </row>
    <row r="36" spans="1:7" ht="15.75" thickBot="1" x14ac:dyDescent="0.3">
      <c r="D36" s="2"/>
      <c r="E36" s="2"/>
      <c r="F36" s="2"/>
      <c r="G36" s="2"/>
    </row>
    <row r="37" spans="1:7" ht="19.5" thickBot="1" x14ac:dyDescent="0.35">
      <c r="A37" s="70"/>
      <c r="B37" s="29" t="s">
        <v>20</v>
      </c>
      <c r="C37" s="30"/>
      <c r="D37" s="2"/>
      <c r="E37" s="2"/>
      <c r="F37" s="2"/>
      <c r="G37" s="2"/>
    </row>
    <row r="38" spans="1:7" ht="48.75" customHeight="1" thickBot="1" x14ac:dyDescent="0.35">
      <c r="A38" s="71"/>
      <c r="B38" s="127" t="s">
        <v>21</v>
      </c>
      <c r="C38" s="128"/>
      <c r="D38" s="2"/>
      <c r="E38" s="2"/>
      <c r="F38" s="2"/>
      <c r="G38" s="2"/>
    </row>
    <row r="39" spans="1:7" ht="78" customHeight="1" x14ac:dyDescent="0.3">
      <c r="A39" s="71"/>
      <c r="B39" s="36" t="s">
        <v>22</v>
      </c>
      <c r="C39" s="111"/>
      <c r="D39" s="2"/>
      <c r="E39" s="2"/>
      <c r="F39" s="2"/>
      <c r="G39" s="2"/>
    </row>
    <row r="40" spans="1:7" ht="72.75" customHeight="1" x14ac:dyDescent="0.3">
      <c r="A40" s="71"/>
      <c r="B40" s="37" t="s">
        <v>23</v>
      </c>
      <c r="C40" s="111"/>
      <c r="D40" s="2"/>
      <c r="E40" s="2"/>
      <c r="F40" s="2"/>
      <c r="G40" s="2"/>
    </row>
    <row r="41" spans="1:7" ht="27" customHeight="1" x14ac:dyDescent="0.3">
      <c r="A41" s="71"/>
      <c r="B41" s="134" t="s">
        <v>24</v>
      </c>
      <c r="C41" s="135"/>
      <c r="D41" s="2"/>
      <c r="E41" s="2"/>
      <c r="F41" s="2"/>
      <c r="G41" s="2"/>
    </row>
    <row r="42" spans="1:7" ht="21.95" customHeight="1" x14ac:dyDescent="0.3">
      <c r="A42" s="71"/>
      <c r="B42" t="s">
        <v>106</v>
      </c>
      <c r="C42" s="112"/>
      <c r="D42" s="2"/>
      <c r="E42" s="2"/>
      <c r="F42" s="2"/>
      <c r="G42" s="2"/>
    </row>
    <row r="43" spans="1:7" ht="21.75" customHeight="1" x14ac:dyDescent="0.3">
      <c r="A43" s="71"/>
      <c r="B43" t="s">
        <v>107</v>
      </c>
      <c r="C43" s="112"/>
      <c r="D43" s="2"/>
      <c r="E43" s="2"/>
      <c r="F43" s="2"/>
      <c r="G43" s="2"/>
    </row>
    <row r="44" spans="1:7" ht="21.75" customHeight="1" x14ac:dyDescent="0.3">
      <c r="A44" s="71"/>
      <c r="B44" t="s">
        <v>108</v>
      </c>
      <c r="C44" s="112"/>
      <c r="D44" s="2"/>
      <c r="E44" s="2"/>
      <c r="F44" s="2"/>
      <c r="G44" s="2"/>
    </row>
    <row r="45" spans="1:7" ht="21.75" customHeight="1" x14ac:dyDescent="0.3">
      <c r="A45" s="71"/>
      <c r="B45" t="s">
        <v>109</v>
      </c>
      <c r="C45" s="112"/>
      <c r="D45" s="2"/>
      <c r="E45" s="2"/>
      <c r="F45" s="2"/>
      <c r="G45" s="2"/>
    </row>
    <row r="46" spans="1:7" ht="21.75" customHeight="1" thickBot="1" x14ac:dyDescent="0.35">
      <c r="A46" s="71"/>
      <c r="B46" t="s">
        <v>110</v>
      </c>
      <c r="C46" s="112"/>
      <c r="D46" s="2"/>
      <c r="E46" s="2"/>
      <c r="F46" s="2"/>
      <c r="G46" s="2"/>
    </row>
    <row r="47" spans="1:7" ht="37.5" x14ac:dyDescent="0.3">
      <c r="A47" s="71"/>
      <c r="B47" s="31" t="s">
        <v>25</v>
      </c>
      <c r="C47" s="72">
        <f>SUM(C42:C46)/5</f>
        <v>0</v>
      </c>
      <c r="D47" s="2"/>
      <c r="E47" s="2"/>
      <c r="F47" s="2"/>
      <c r="G47" s="2"/>
    </row>
    <row r="48" spans="1:7" ht="20.100000000000001" customHeight="1" x14ac:dyDescent="0.3">
      <c r="A48" s="71"/>
      <c r="B48" t="s">
        <v>113</v>
      </c>
      <c r="C48" s="111"/>
      <c r="D48" s="2"/>
      <c r="E48" s="2"/>
      <c r="F48" s="2"/>
      <c r="G48" s="2"/>
    </row>
    <row r="49" spans="1:7" ht="20.100000000000001" customHeight="1" x14ac:dyDescent="0.3">
      <c r="A49" s="71"/>
      <c r="B49" t="s">
        <v>114</v>
      </c>
      <c r="C49" s="111"/>
      <c r="D49" s="2"/>
      <c r="E49" s="2"/>
      <c r="F49" s="2"/>
      <c r="G49" s="2"/>
    </row>
    <row r="50" spans="1:7" ht="20.100000000000001" customHeight="1" x14ac:dyDescent="0.3">
      <c r="A50" s="71"/>
      <c r="B50" t="s">
        <v>115</v>
      </c>
      <c r="C50" s="111"/>
      <c r="D50" s="2"/>
      <c r="E50" s="2"/>
      <c r="F50" s="2"/>
      <c r="G50" s="2"/>
    </row>
    <row r="51" spans="1:7" ht="20.100000000000001" customHeight="1" x14ac:dyDescent="0.3">
      <c r="A51" s="71"/>
      <c r="B51" t="s">
        <v>116</v>
      </c>
      <c r="C51" s="111"/>
      <c r="D51" s="2"/>
      <c r="E51" s="2"/>
      <c r="F51" s="2"/>
      <c r="G51" s="2"/>
    </row>
    <row r="52" spans="1:7" ht="20.100000000000001" customHeight="1" thickBot="1" x14ac:dyDescent="0.35">
      <c r="A52" s="71"/>
      <c r="B52" t="s">
        <v>117</v>
      </c>
      <c r="C52" s="111"/>
      <c r="D52" s="2"/>
      <c r="E52" s="2"/>
      <c r="F52" s="2"/>
      <c r="G52" s="2"/>
    </row>
    <row r="53" spans="1:7" ht="45" customHeight="1" thickBot="1" x14ac:dyDescent="0.35">
      <c r="A53" s="71"/>
      <c r="B53" s="31" t="s">
        <v>26</v>
      </c>
      <c r="C53" s="72">
        <f>SUM(C48:C52)/5</f>
        <v>0</v>
      </c>
      <c r="D53" s="2"/>
      <c r="E53" s="2"/>
      <c r="F53" s="2"/>
      <c r="G53" s="2"/>
    </row>
    <row r="54" spans="1:7" ht="12.75" customHeight="1" thickBot="1" x14ac:dyDescent="0.35">
      <c r="A54" s="71"/>
      <c r="B54" s="32"/>
      <c r="C54" s="73"/>
      <c r="D54" s="2"/>
      <c r="E54" s="2"/>
      <c r="F54" s="2"/>
      <c r="G54" s="2"/>
    </row>
    <row r="55" spans="1:7" ht="38.25" thickBot="1" x14ac:dyDescent="0.35">
      <c r="A55" s="74"/>
      <c r="B55" s="75" t="s">
        <v>27</v>
      </c>
      <c r="C55" s="76">
        <f>C53+C47</f>
        <v>0</v>
      </c>
      <c r="D55" s="2"/>
      <c r="E55" s="2"/>
      <c r="F55" s="2"/>
      <c r="G55" s="2"/>
    </row>
    <row r="56" spans="1:7" ht="15.75" thickBot="1" x14ac:dyDescent="0.3">
      <c r="D56" s="2"/>
      <c r="E56" s="2"/>
      <c r="F56" s="2"/>
      <c r="G56" s="2"/>
    </row>
    <row r="57" spans="1:7" ht="30" customHeight="1" x14ac:dyDescent="0.3">
      <c r="A57" s="33"/>
      <c r="B57" s="38" t="s">
        <v>28</v>
      </c>
      <c r="C57" s="34"/>
      <c r="D57" s="2"/>
      <c r="E57" s="2"/>
      <c r="F57" s="2"/>
      <c r="G57" s="2"/>
    </row>
    <row r="58" spans="1:7" ht="59.25" customHeight="1" x14ac:dyDescent="0.3">
      <c r="A58" s="79"/>
      <c r="B58" s="129" t="s">
        <v>29</v>
      </c>
      <c r="C58" s="130"/>
      <c r="D58" s="2"/>
      <c r="E58" s="2"/>
      <c r="F58" s="2"/>
      <c r="G58" s="2"/>
    </row>
    <row r="59" spans="1:7" ht="21.95" customHeight="1" x14ac:dyDescent="0.3">
      <c r="A59" s="65"/>
      <c r="B59" s="122" t="s">
        <v>30</v>
      </c>
      <c r="C59" s="123"/>
      <c r="D59" s="2"/>
      <c r="E59" s="2"/>
      <c r="F59" s="2"/>
      <c r="G59" s="2"/>
    </row>
    <row r="60" spans="1:7" ht="21.95" customHeight="1" x14ac:dyDescent="0.3">
      <c r="A60" s="65"/>
      <c r="B60" s="9"/>
      <c r="C60" s="6"/>
      <c r="D60" s="2"/>
      <c r="E60" s="2"/>
      <c r="F60" s="2"/>
      <c r="G60" s="2"/>
    </row>
    <row r="61" spans="1:7" ht="21.95" customHeight="1" x14ac:dyDescent="0.3">
      <c r="A61" s="65"/>
      <c r="B61" s="131" t="s">
        <v>31</v>
      </c>
      <c r="C61" s="11" t="s">
        <v>32</v>
      </c>
      <c r="D61" s="2"/>
      <c r="E61" s="2"/>
      <c r="F61" s="2"/>
      <c r="G61" s="2"/>
    </row>
    <row r="62" spans="1:7" ht="21.95" customHeight="1" x14ac:dyDescent="0.3">
      <c r="A62" s="65"/>
      <c r="B62" s="131"/>
      <c r="C62" s="113"/>
      <c r="D62" s="2"/>
      <c r="E62" s="2"/>
      <c r="F62" s="2"/>
      <c r="G62" s="2"/>
    </row>
    <row r="63" spans="1:7" ht="21.95" customHeight="1" x14ac:dyDescent="0.3">
      <c r="A63" s="65"/>
      <c r="B63" s="131"/>
      <c r="C63" s="12" t="s">
        <v>33</v>
      </c>
      <c r="D63" s="2"/>
      <c r="E63" s="2"/>
      <c r="F63" s="2"/>
      <c r="G63" s="2"/>
    </row>
    <row r="64" spans="1:7" ht="21.95" customHeight="1" x14ac:dyDescent="0.3">
      <c r="A64" s="65"/>
      <c r="B64" s="131"/>
      <c r="C64" s="13">
        <f>(C62*1.8)*42*365</f>
        <v>0</v>
      </c>
      <c r="D64" s="2"/>
      <c r="E64" s="2"/>
      <c r="F64" s="2"/>
      <c r="G64" s="2"/>
    </row>
    <row r="65" spans="1:7" ht="21.95" customHeight="1" x14ac:dyDescent="0.3">
      <c r="A65" s="65"/>
      <c r="B65" s="82" t="s">
        <v>34</v>
      </c>
      <c r="C65" s="6"/>
      <c r="D65" s="2"/>
      <c r="E65" s="2"/>
      <c r="F65" s="2"/>
      <c r="G65" s="2"/>
    </row>
    <row r="66" spans="1:7" ht="21.95" customHeight="1" x14ac:dyDescent="0.3">
      <c r="A66" s="65"/>
      <c r="B66" s="132" t="s">
        <v>111</v>
      </c>
      <c r="C66" s="11" t="s">
        <v>35</v>
      </c>
      <c r="D66" s="2"/>
      <c r="E66" s="2"/>
      <c r="F66" s="2"/>
      <c r="G66" s="2"/>
    </row>
    <row r="67" spans="1:7" ht="21.95" customHeight="1" x14ac:dyDescent="0.3">
      <c r="A67" s="65"/>
      <c r="B67" s="132"/>
      <c r="C67" s="113"/>
      <c r="D67" s="2"/>
      <c r="E67" s="2"/>
      <c r="F67" s="2"/>
      <c r="G67" s="2"/>
    </row>
    <row r="68" spans="1:7" ht="21.95" customHeight="1" x14ac:dyDescent="0.3">
      <c r="A68" s="65"/>
      <c r="B68" s="132"/>
      <c r="C68" s="12" t="s">
        <v>33</v>
      </c>
      <c r="D68" s="2"/>
      <c r="E68" s="2"/>
      <c r="F68" s="2"/>
      <c r="G68" s="2"/>
    </row>
    <row r="69" spans="1:7" ht="27.75" customHeight="1" x14ac:dyDescent="0.3">
      <c r="A69" s="65"/>
      <c r="B69" s="132"/>
      <c r="C69" s="13">
        <f>(C67*1.5)*42*365</f>
        <v>0</v>
      </c>
      <c r="D69" s="2"/>
      <c r="E69" s="2"/>
      <c r="F69" s="2"/>
      <c r="G69" s="2"/>
    </row>
    <row r="70" spans="1:7" ht="21.95" customHeight="1" x14ac:dyDescent="0.3">
      <c r="A70" s="65"/>
      <c r="C70" s="6"/>
      <c r="D70" s="2"/>
      <c r="E70" s="2"/>
      <c r="F70" s="2"/>
      <c r="G70" s="2"/>
    </row>
    <row r="71" spans="1:7" ht="21.95" customHeight="1" x14ac:dyDescent="0.3">
      <c r="A71" s="65"/>
      <c r="B71" s="82" t="s">
        <v>36</v>
      </c>
      <c r="C71" s="11" t="s">
        <v>37</v>
      </c>
      <c r="D71" s="2"/>
      <c r="E71" s="2"/>
      <c r="F71" s="2"/>
      <c r="G71" s="2"/>
    </row>
    <row r="72" spans="1:7" ht="21.95" customHeight="1" x14ac:dyDescent="0.3">
      <c r="A72" s="65"/>
      <c r="B72" s="121" t="s">
        <v>38</v>
      </c>
      <c r="C72" s="113"/>
      <c r="D72" s="2"/>
      <c r="E72" s="2"/>
      <c r="F72" s="2"/>
      <c r="G72" s="2"/>
    </row>
    <row r="73" spans="1:7" ht="18.75" x14ac:dyDescent="0.3">
      <c r="A73" s="65"/>
      <c r="B73" s="121"/>
      <c r="C73" s="114" t="s">
        <v>39</v>
      </c>
      <c r="D73" s="2"/>
      <c r="E73" s="2"/>
      <c r="F73" s="2"/>
      <c r="G73" s="2"/>
    </row>
    <row r="74" spans="1:7" ht="21.95" customHeight="1" x14ac:dyDescent="0.3">
      <c r="A74" s="65"/>
      <c r="B74" s="121" t="s">
        <v>40</v>
      </c>
      <c r="C74" s="12" t="s">
        <v>41</v>
      </c>
      <c r="D74" s="2"/>
      <c r="E74" s="2"/>
      <c r="F74" s="2"/>
      <c r="G74" s="2"/>
    </row>
    <row r="75" spans="1:7" ht="21.95" customHeight="1" x14ac:dyDescent="0.3">
      <c r="A75" s="65"/>
      <c r="B75" s="121"/>
      <c r="C75" s="13">
        <f>C72*365*(VLOOKUP(C73,Backend!A2:B7,2,0))</f>
        <v>0</v>
      </c>
      <c r="D75" s="2"/>
      <c r="E75" s="2"/>
      <c r="F75" s="2"/>
      <c r="G75" s="2"/>
    </row>
    <row r="76" spans="1:7" ht="16.5" customHeight="1" x14ac:dyDescent="0.3">
      <c r="A76" s="65"/>
      <c r="B76" s="121"/>
      <c r="C76" s="6"/>
      <c r="D76" s="2"/>
      <c r="E76" s="2"/>
      <c r="F76" s="2"/>
      <c r="G76" s="2"/>
    </row>
    <row r="77" spans="1:7" ht="18.75" x14ac:dyDescent="0.3">
      <c r="A77" s="65"/>
      <c r="B77" s="121"/>
      <c r="C77" s="11" t="s">
        <v>42</v>
      </c>
      <c r="D77" s="2"/>
      <c r="E77" s="2"/>
      <c r="F77" s="2"/>
      <c r="G77" s="2"/>
    </row>
    <row r="78" spans="1:7" ht="21.95" customHeight="1" x14ac:dyDescent="0.3">
      <c r="A78" s="65"/>
      <c r="B78" s="121"/>
      <c r="C78" s="113"/>
      <c r="D78" s="2"/>
      <c r="E78" s="2"/>
      <c r="F78" s="2"/>
      <c r="G78" s="2"/>
    </row>
    <row r="79" spans="1:7" ht="21.95" customHeight="1" x14ac:dyDescent="0.3">
      <c r="A79" s="65"/>
      <c r="B79" s="121"/>
      <c r="C79" s="114" t="s">
        <v>46</v>
      </c>
      <c r="D79" s="2"/>
      <c r="E79" s="2"/>
      <c r="F79" s="2"/>
      <c r="G79" s="2"/>
    </row>
    <row r="80" spans="1:7" ht="21.95" customHeight="1" x14ac:dyDescent="0.3">
      <c r="A80" s="65"/>
      <c r="B80" s="121"/>
      <c r="C80" s="12" t="s">
        <v>44</v>
      </c>
      <c r="D80" s="2"/>
      <c r="E80" s="2"/>
      <c r="F80" s="2"/>
      <c r="G80" s="2"/>
    </row>
    <row r="81" spans="1:7" ht="21.95" customHeight="1" x14ac:dyDescent="0.3">
      <c r="A81" s="65"/>
      <c r="C81" s="13">
        <f>C78*365*(VLOOKUP(C79,Backend!A2:B7,2,0))</f>
        <v>0</v>
      </c>
      <c r="D81" s="1"/>
      <c r="E81" s="2"/>
      <c r="F81" s="2"/>
      <c r="G81" s="2"/>
    </row>
    <row r="82" spans="1:7" ht="21.95" customHeight="1" x14ac:dyDescent="0.3">
      <c r="A82" s="65"/>
      <c r="C82" s="6"/>
      <c r="D82" s="1"/>
      <c r="E82" s="2"/>
      <c r="F82" s="2"/>
      <c r="G82" s="2"/>
    </row>
    <row r="83" spans="1:7" ht="21.95" customHeight="1" x14ac:dyDescent="0.3">
      <c r="A83" s="65"/>
      <c r="B83" s="1"/>
      <c r="C83" s="11" t="s">
        <v>45</v>
      </c>
      <c r="D83" s="2"/>
      <c r="E83" s="2"/>
      <c r="F83" s="2"/>
      <c r="G83" s="2"/>
    </row>
    <row r="84" spans="1:7" ht="21.95" customHeight="1" x14ac:dyDescent="0.3">
      <c r="A84" s="65"/>
      <c r="B84" s="1"/>
      <c r="C84" s="113"/>
      <c r="D84" s="2"/>
      <c r="E84" s="2"/>
      <c r="F84" s="2"/>
      <c r="G84" s="2"/>
    </row>
    <row r="85" spans="1:7" ht="21.95" customHeight="1" x14ac:dyDescent="0.3">
      <c r="A85" s="65"/>
      <c r="B85" s="1"/>
      <c r="C85" s="114" t="s">
        <v>46</v>
      </c>
      <c r="D85" s="2"/>
      <c r="E85" s="2"/>
      <c r="F85" s="2"/>
      <c r="G85" s="2"/>
    </row>
    <row r="86" spans="1:7" ht="21.95" customHeight="1" x14ac:dyDescent="0.3">
      <c r="A86" s="65"/>
      <c r="B86" s="1"/>
      <c r="C86" s="12" t="s">
        <v>47</v>
      </c>
      <c r="D86" s="2"/>
      <c r="E86" s="2"/>
      <c r="F86" s="2"/>
      <c r="G86" s="2"/>
    </row>
    <row r="87" spans="1:7" ht="21.95" customHeight="1" x14ac:dyDescent="0.3">
      <c r="A87" s="65"/>
      <c r="B87" s="1"/>
      <c r="C87" s="13">
        <f>C84*365*(VLOOKUP(C85,Backend!A2:B7,2,0))</f>
        <v>0</v>
      </c>
      <c r="D87" s="2"/>
      <c r="E87" s="2"/>
      <c r="F87" s="2"/>
      <c r="G87" s="2"/>
    </row>
    <row r="88" spans="1:7" ht="21.95" customHeight="1" x14ac:dyDescent="0.3">
      <c r="A88" s="65"/>
      <c r="B88" s="83" t="s">
        <v>48</v>
      </c>
      <c r="C88" s="10" t="s">
        <v>49</v>
      </c>
      <c r="D88" s="2"/>
      <c r="E88" s="2"/>
      <c r="F88" s="2"/>
      <c r="G88" s="2"/>
    </row>
    <row r="89" spans="1:7" ht="30" x14ac:dyDescent="0.3">
      <c r="A89" s="65"/>
      <c r="B89" s="84" t="s">
        <v>50</v>
      </c>
      <c r="C89" s="113"/>
      <c r="D89" s="2"/>
      <c r="E89" s="2"/>
      <c r="F89" s="2"/>
      <c r="G89" s="2"/>
    </row>
    <row r="90" spans="1:7" ht="30" customHeight="1" x14ac:dyDescent="0.3">
      <c r="A90" s="65"/>
      <c r="B90" s="84"/>
      <c r="C90" s="113"/>
      <c r="D90" s="2"/>
      <c r="E90" s="2"/>
      <c r="F90" s="2"/>
      <c r="G90" s="2"/>
    </row>
    <row r="91" spans="1:7" ht="12" customHeight="1" x14ac:dyDescent="0.3">
      <c r="A91" s="65"/>
      <c r="B91" s="84"/>
      <c r="C91" s="10"/>
      <c r="D91" s="2"/>
      <c r="E91" s="2"/>
      <c r="F91" s="2"/>
      <c r="G91" s="2"/>
    </row>
    <row r="92" spans="1:7" ht="21.95" customHeight="1" x14ac:dyDescent="0.3">
      <c r="A92" s="65"/>
      <c r="B92" s="84"/>
      <c r="C92" s="35" t="s">
        <v>51</v>
      </c>
      <c r="D92" s="2"/>
      <c r="E92" s="2"/>
      <c r="F92" s="2"/>
      <c r="G92" s="2"/>
    </row>
    <row r="93" spans="1:7" ht="21.95" customHeight="1" x14ac:dyDescent="0.3">
      <c r="A93" s="65"/>
      <c r="B93" s="85"/>
      <c r="C93" s="14">
        <f>C87+C81+C75+C69+C64+C89+C90</f>
        <v>0</v>
      </c>
      <c r="D93" s="2"/>
      <c r="E93" s="2"/>
      <c r="F93" s="2"/>
      <c r="G93" s="2"/>
    </row>
    <row r="94" spans="1:7" ht="18.75" x14ac:dyDescent="0.3">
      <c r="A94" s="65"/>
      <c r="B94" s="122" t="s">
        <v>52</v>
      </c>
      <c r="C94" s="123"/>
      <c r="D94" s="2"/>
      <c r="E94" s="2"/>
      <c r="F94" s="2"/>
      <c r="G94" s="2"/>
    </row>
    <row r="95" spans="1:7" ht="44.25" customHeight="1" x14ac:dyDescent="0.3">
      <c r="A95" s="65"/>
      <c r="B95" s="120" t="s">
        <v>53</v>
      </c>
      <c r="C95" s="20" t="s">
        <v>54</v>
      </c>
      <c r="D95" s="2"/>
      <c r="E95" s="2"/>
      <c r="F95" s="2"/>
      <c r="G95" s="2"/>
    </row>
    <row r="96" spans="1:7" ht="27.75" customHeight="1" x14ac:dyDescent="0.3">
      <c r="A96" s="65"/>
      <c r="B96" s="120"/>
      <c r="C96" s="113"/>
      <c r="D96" s="2"/>
      <c r="E96" s="2"/>
      <c r="F96" s="2"/>
      <c r="G96" s="2"/>
    </row>
    <row r="97" spans="1:19" ht="18.75" x14ac:dyDescent="0.3">
      <c r="A97" s="65"/>
      <c r="B97" s="86"/>
      <c r="C97" s="6"/>
      <c r="D97" s="2"/>
      <c r="E97" s="2"/>
      <c r="F97" s="2"/>
      <c r="G97" s="2"/>
    </row>
    <row r="98" spans="1:19" ht="18.75" x14ac:dyDescent="0.3">
      <c r="A98" s="65"/>
      <c r="B98" s="39" t="s">
        <v>55</v>
      </c>
      <c r="C98" s="6"/>
      <c r="D98" s="2"/>
      <c r="E98" s="2"/>
      <c r="F98" s="2"/>
      <c r="G98" s="2"/>
    </row>
    <row r="99" spans="1:19" ht="18.75" x14ac:dyDescent="0.3">
      <c r="A99" s="65"/>
      <c r="B99" s="40" t="s">
        <v>56</v>
      </c>
      <c r="C99" s="11" t="s">
        <v>57</v>
      </c>
      <c r="D99" s="2"/>
      <c r="E99" s="2"/>
      <c r="F99" s="2"/>
      <c r="G99" s="2"/>
    </row>
    <row r="100" spans="1:19" ht="28.5" customHeight="1" x14ac:dyDescent="0.3">
      <c r="A100" s="65"/>
      <c r="C100" s="113"/>
      <c r="D100" s="2"/>
      <c r="E100" s="2"/>
      <c r="F100" s="2"/>
      <c r="G100" s="2"/>
    </row>
    <row r="101" spans="1:19" ht="28.5" customHeight="1" x14ac:dyDescent="0.3">
      <c r="A101" s="65"/>
      <c r="B101" s="1"/>
      <c r="C101" s="35" t="s">
        <v>58</v>
      </c>
      <c r="D101" s="2"/>
      <c r="E101" s="2"/>
      <c r="F101" s="2"/>
      <c r="G101" s="2"/>
    </row>
    <row r="102" spans="1:19" ht="28.5" customHeight="1" x14ac:dyDescent="0.3">
      <c r="A102" s="65"/>
      <c r="B102" s="1"/>
      <c r="C102" s="80">
        <f>C100+C96</f>
        <v>0</v>
      </c>
      <c r="D102" s="2"/>
      <c r="E102" s="2"/>
      <c r="F102" s="2"/>
      <c r="G102" s="2"/>
    </row>
    <row r="103" spans="1:19" ht="28.5" customHeight="1" x14ac:dyDescent="0.3">
      <c r="A103" s="65"/>
      <c r="B103" s="137" t="s">
        <v>59</v>
      </c>
      <c r="C103" s="138"/>
      <c r="D103" s="2"/>
      <c r="E103" s="2"/>
      <c r="F103" s="2"/>
      <c r="G103" s="2"/>
    </row>
    <row r="104" spans="1:19" ht="28.5" customHeight="1" x14ac:dyDescent="0.3">
      <c r="A104" s="65"/>
      <c r="B104" s="1"/>
      <c r="C104" s="14">
        <f>C102+C93</f>
        <v>0</v>
      </c>
      <c r="D104" s="2"/>
      <c r="E104" s="2"/>
      <c r="F104" s="2"/>
      <c r="G104" s="2"/>
    </row>
    <row r="105" spans="1:19" ht="21.95" customHeight="1" x14ac:dyDescent="0.3">
      <c r="A105" s="65"/>
      <c r="B105" s="122" t="s">
        <v>60</v>
      </c>
      <c r="C105" s="123"/>
      <c r="D105" s="2"/>
      <c r="E105" s="2"/>
      <c r="F105" s="2"/>
      <c r="G105" s="2"/>
    </row>
    <row r="106" spans="1:19" s="18" customFormat="1" ht="27.75" customHeight="1" x14ac:dyDescent="0.3">
      <c r="A106" s="65"/>
      <c r="B106" s="133" t="s">
        <v>61</v>
      </c>
      <c r="C106" s="11" t="s">
        <v>62</v>
      </c>
      <c r="D106" s="17"/>
      <c r="E106" s="17"/>
      <c r="F106" s="17"/>
      <c r="G106" s="17"/>
      <c r="H106" s="16"/>
      <c r="I106" s="16"/>
      <c r="J106" s="16"/>
      <c r="K106" s="16"/>
      <c r="L106" s="16"/>
      <c r="M106" s="16"/>
      <c r="N106" s="16"/>
      <c r="O106" s="16"/>
      <c r="P106" s="16"/>
      <c r="Q106" s="16"/>
      <c r="R106" s="16"/>
      <c r="S106" s="16"/>
    </row>
    <row r="107" spans="1:19" ht="21.95" customHeight="1" x14ac:dyDescent="0.3">
      <c r="A107" s="65"/>
      <c r="B107" s="133"/>
      <c r="C107" s="113"/>
      <c r="D107" s="2"/>
      <c r="E107" s="2"/>
      <c r="F107" s="2"/>
      <c r="G107" s="2"/>
    </row>
    <row r="108" spans="1:19" ht="28.5" customHeight="1" x14ac:dyDescent="0.3">
      <c r="A108" s="65"/>
      <c r="B108" s="133"/>
      <c r="C108" s="11" t="s">
        <v>63</v>
      </c>
      <c r="D108" s="2"/>
      <c r="E108" s="2"/>
      <c r="F108" s="2"/>
      <c r="G108" s="2"/>
    </row>
    <row r="109" spans="1:19" ht="28.5" customHeight="1" x14ac:dyDescent="0.3">
      <c r="A109" s="65"/>
      <c r="B109" s="133"/>
      <c r="C109" s="115"/>
      <c r="D109" s="2"/>
      <c r="E109" s="2"/>
      <c r="F109" s="2"/>
      <c r="G109" s="2"/>
    </row>
    <row r="110" spans="1:19" ht="36" customHeight="1" x14ac:dyDescent="0.3">
      <c r="A110" s="65"/>
      <c r="B110" s="133"/>
      <c r="C110" s="20" t="s">
        <v>103</v>
      </c>
      <c r="D110" s="2"/>
      <c r="E110" s="2"/>
      <c r="F110" s="2"/>
      <c r="G110" s="2"/>
    </row>
    <row r="111" spans="1:19" ht="28.5" customHeight="1" x14ac:dyDescent="0.3">
      <c r="A111" s="65"/>
      <c r="B111" s="133"/>
      <c r="C111" s="113"/>
      <c r="D111" s="2"/>
      <c r="E111" s="2"/>
      <c r="F111" s="2"/>
      <c r="G111" s="2"/>
    </row>
    <row r="112" spans="1:19" ht="9" customHeight="1" x14ac:dyDescent="0.3">
      <c r="A112" s="65"/>
      <c r="B112" s="87"/>
      <c r="C112" s="87"/>
      <c r="D112" s="2"/>
      <c r="E112" s="2"/>
      <c r="F112" s="2"/>
      <c r="G112" s="2"/>
    </row>
    <row r="113" spans="1:7" ht="45.75" customHeight="1" x14ac:dyDescent="0.3">
      <c r="A113" s="65"/>
      <c r="B113" s="87"/>
      <c r="C113" s="106" t="s">
        <v>97</v>
      </c>
      <c r="D113" s="2"/>
      <c r="E113" s="2"/>
      <c r="F113" s="2"/>
      <c r="G113" s="2"/>
    </row>
    <row r="114" spans="1:7" ht="35.25" customHeight="1" x14ac:dyDescent="0.3">
      <c r="A114" s="65"/>
      <c r="B114" s="87"/>
      <c r="C114" s="104">
        <f>C21</f>
        <v>0</v>
      </c>
      <c r="D114" s="2"/>
      <c r="E114" s="2"/>
      <c r="F114" s="2"/>
      <c r="G114" s="2"/>
    </row>
    <row r="115" spans="1:7" ht="48" customHeight="1" x14ac:dyDescent="0.3">
      <c r="A115" s="65"/>
      <c r="B115" s="87"/>
      <c r="C115" s="105" t="s">
        <v>98</v>
      </c>
      <c r="D115" s="2"/>
      <c r="E115" s="2"/>
      <c r="F115" s="2"/>
      <c r="G115" s="2"/>
    </row>
    <row r="116" spans="1:7" ht="28.5" customHeight="1" x14ac:dyDescent="0.3">
      <c r="A116" s="65"/>
      <c r="C116" s="104">
        <f>C254</f>
        <v>0</v>
      </c>
      <c r="D116" s="2"/>
      <c r="E116" s="2"/>
      <c r="F116" s="2"/>
      <c r="G116" s="2"/>
    </row>
    <row r="117" spans="1:7" ht="34.5" customHeight="1" x14ac:dyDescent="0.3">
      <c r="A117" s="65"/>
      <c r="C117" s="105" t="s">
        <v>102</v>
      </c>
      <c r="D117" s="2"/>
      <c r="E117" s="2"/>
      <c r="F117" s="2"/>
      <c r="G117" s="2"/>
    </row>
    <row r="118" spans="1:7" ht="35.25" customHeight="1" x14ac:dyDescent="0.3">
      <c r="A118" s="65"/>
      <c r="C118" s="104">
        <f>C109*C114</f>
        <v>0</v>
      </c>
      <c r="D118" s="2"/>
      <c r="E118" s="2"/>
      <c r="F118" s="2"/>
      <c r="G118" s="2"/>
    </row>
    <row r="119" spans="1:7" ht="35.25" customHeight="1" x14ac:dyDescent="0.3">
      <c r="A119" s="65"/>
      <c r="C119" s="105" t="s">
        <v>101</v>
      </c>
      <c r="D119" s="2"/>
      <c r="E119" s="2"/>
      <c r="F119" s="2"/>
      <c r="G119" s="2"/>
    </row>
    <row r="120" spans="1:7" ht="25.5" customHeight="1" x14ac:dyDescent="0.3">
      <c r="A120" s="65"/>
      <c r="C120" s="13">
        <f>C116*C111</f>
        <v>0</v>
      </c>
      <c r="D120" s="2"/>
      <c r="E120" s="2"/>
      <c r="F120" s="2"/>
      <c r="G120" s="2"/>
    </row>
    <row r="121" spans="1:7" ht="28.5" customHeight="1" x14ac:dyDescent="0.3">
      <c r="A121" s="65"/>
      <c r="B121" s="122" t="s">
        <v>64</v>
      </c>
      <c r="C121" s="136"/>
      <c r="D121" s="2"/>
      <c r="E121" s="2"/>
      <c r="F121" s="2"/>
      <c r="G121" s="2"/>
    </row>
    <row r="122" spans="1:7" ht="44.25" customHeight="1" x14ac:dyDescent="0.3">
      <c r="A122" s="65"/>
      <c r="B122" s="107" t="s">
        <v>65</v>
      </c>
      <c r="C122" s="24" t="s">
        <v>66</v>
      </c>
      <c r="D122" s="2"/>
      <c r="E122" s="2"/>
      <c r="F122" s="2"/>
      <c r="G122" s="2"/>
    </row>
    <row r="123" spans="1:7" ht="28.5" customHeight="1" x14ac:dyDescent="0.3">
      <c r="A123" s="65"/>
      <c r="B123" s="88"/>
      <c r="C123" s="25">
        <f>IF(C27,C47/C27,0)</f>
        <v>0</v>
      </c>
      <c r="D123" s="2"/>
      <c r="E123" s="2"/>
      <c r="F123" s="2"/>
      <c r="G123" s="2"/>
    </row>
    <row r="124" spans="1:7" ht="28.5" customHeight="1" x14ac:dyDescent="0.3">
      <c r="A124" s="65"/>
      <c r="B124" s="88"/>
      <c r="C124" s="23" t="s">
        <v>67</v>
      </c>
      <c r="D124" s="2"/>
      <c r="E124" s="2"/>
      <c r="F124" s="2"/>
      <c r="G124" s="2"/>
    </row>
    <row r="125" spans="1:7" ht="28.5" customHeight="1" x14ac:dyDescent="0.3">
      <c r="A125" s="65"/>
      <c r="B125" s="88"/>
      <c r="C125" s="116"/>
      <c r="D125" s="2"/>
      <c r="E125" s="2"/>
      <c r="F125" s="2"/>
      <c r="G125" s="2"/>
    </row>
    <row r="126" spans="1:7" ht="28.5" customHeight="1" x14ac:dyDescent="0.3">
      <c r="A126" s="65"/>
      <c r="B126" s="88"/>
      <c r="C126" s="23" t="s">
        <v>68</v>
      </c>
      <c r="D126" s="2"/>
      <c r="E126" s="2"/>
      <c r="F126" s="2"/>
      <c r="G126" s="2"/>
    </row>
    <row r="127" spans="1:7" ht="28.5" customHeight="1" x14ac:dyDescent="0.3">
      <c r="A127" s="65"/>
      <c r="B127" s="88"/>
      <c r="C127" s="66">
        <f>C125*C123</f>
        <v>0</v>
      </c>
      <c r="D127" s="2"/>
      <c r="E127" s="2"/>
      <c r="F127" s="2"/>
      <c r="G127" s="2"/>
    </row>
    <row r="128" spans="1:7" ht="28.5" customHeight="1" x14ac:dyDescent="0.3">
      <c r="A128" s="65"/>
      <c r="B128" s="88"/>
      <c r="C128" s="88"/>
      <c r="D128" s="2"/>
      <c r="E128" s="2"/>
      <c r="F128" s="2"/>
      <c r="G128" s="2"/>
    </row>
    <row r="129" spans="1:19" ht="28.5" customHeight="1" x14ac:dyDescent="0.3">
      <c r="A129" s="65"/>
      <c r="B129" s="137" t="s">
        <v>69</v>
      </c>
      <c r="C129" s="138"/>
      <c r="D129" s="19"/>
      <c r="E129" s="2"/>
      <c r="F129" s="2"/>
      <c r="G129" s="2"/>
    </row>
    <row r="130" spans="1:19" ht="28.5" customHeight="1" x14ac:dyDescent="0.3">
      <c r="A130" s="65"/>
      <c r="B130" s="88"/>
      <c r="C130" s="41">
        <f>C127+C120+C118</f>
        <v>0</v>
      </c>
      <c r="D130" s="2"/>
      <c r="E130" s="2"/>
      <c r="F130" s="2"/>
      <c r="G130" s="2"/>
    </row>
    <row r="131" spans="1:19" ht="94.5" thickBot="1" x14ac:dyDescent="0.35">
      <c r="A131" s="67"/>
      <c r="B131" s="68" t="s">
        <v>70</v>
      </c>
      <c r="C131" s="69">
        <f>(C55-C130)+C104</f>
        <v>0</v>
      </c>
      <c r="D131" s="2"/>
      <c r="E131" s="2"/>
      <c r="F131" s="2"/>
      <c r="G131" s="2"/>
    </row>
    <row r="132" spans="1:19" ht="15.75" thickBot="1" x14ac:dyDescent="0.3">
      <c r="D132" s="2"/>
      <c r="E132" s="2"/>
      <c r="F132" s="2"/>
      <c r="G132" s="2"/>
    </row>
    <row r="133" spans="1:19" ht="21.75" customHeight="1" thickBot="1" x14ac:dyDescent="0.35">
      <c r="A133" s="60"/>
      <c r="B133" s="44" t="s">
        <v>71</v>
      </c>
      <c r="C133" s="43"/>
    </row>
    <row r="134" spans="1:19" s="2" customFormat="1" ht="47.25" customHeight="1" x14ac:dyDescent="0.25">
      <c r="A134" s="101"/>
      <c r="B134" s="118" t="s">
        <v>72</v>
      </c>
      <c r="C134" s="119"/>
      <c r="H134" s="16"/>
      <c r="I134" s="16"/>
      <c r="J134" s="16"/>
      <c r="K134" s="16"/>
      <c r="L134" s="16"/>
      <c r="M134" s="16"/>
      <c r="N134" s="16"/>
      <c r="O134" s="16"/>
      <c r="P134" s="16"/>
      <c r="Q134" s="16"/>
      <c r="R134" s="16"/>
      <c r="S134" s="16"/>
    </row>
    <row r="135" spans="1:19" ht="20.25" customHeight="1" x14ac:dyDescent="0.25">
      <c r="A135" s="61"/>
      <c r="B135" s="122" t="s">
        <v>73</v>
      </c>
      <c r="C135" s="123"/>
      <c r="D135" s="2"/>
      <c r="E135" s="2"/>
      <c r="F135" s="2"/>
      <c r="G135" s="2"/>
    </row>
    <row r="136" spans="1:19" ht="26.25" customHeight="1" x14ac:dyDescent="0.25">
      <c r="A136" s="61"/>
      <c r="B136" s="93" t="s">
        <v>74</v>
      </c>
      <c r="C136" s="95"/>
      <c r="D136" s="2"/>
      <c r="E136" s="2"/>
      <c r="F136" s="2"/>
      <c r="G136" s="2"/>
    </row>
    <row r="137" spans="1:19" x14ac:dyDescent="0.25">
      <c r="A137" s="61"/>
      <c r="B137" s="124" t="s">
        <v>75</v>
      </c>
      <c r="C137" s="6" t="s">
        <v>76</v>
      </c>
      <c r="D137" s="2"/>
      <c r="E137" s="2"/>
      <c r="F137" s="2"/>
      <c r="G137" s="2"/>
    </row>
    <row r="138" spans="1:19" x14ac:dyDescent="0.25">
      <c r="A138" s="61"/>
      <c r="B138" s="124"/>
      <c r="C138" s="15">
        <f>C21</f>
        <v>0</v>
      </c>
      <c r="D138" s="2"/>
      <c r="E138" s="2"/>
      <c r="F138" s="2"/>
      <c r="G138" s="2"/>
    </row>
    <row r="139" spans="1:19" ht="15.75" customHeight="1" x14ac:dyDescent="0.25">
      <c r="A139" s="61"/>
      <c r="B139" s="124"/>
      <c r="C139" s="6" t="s">
        <v>77</v>
      </c>
      <c r="D139" s="2"/>
      <c r="E139" s="2"/>
      <c r="F139" s="2"/>
      <c r="G139" s="2"/>
    </row>
    <row r="140" spans="1:19" ht="31.5" customHeight="1" x14ac:dyDescent="0.25">
      <c r="A140" s="61"/>
      <c r="B140" s="124"/>
      <c r="C140" s="15">
        <f>(C138*1.8)*42*365</f>
        <v>0</v>
      </c>
      <c r="D140" s="2"/>
      <c r="E140" s="2"/>
      <c r="F140" s="2"/>
      <c r="G140" s="2"/>
    </row>
    <row r="141" spans="1:19" ht="21" customHeight="1" x14ac:dyDescent="0.25">
      <c r="A141" s="61"/>
      <c r="B141" s="90"/>
      <c r="C141" s="96"/>
      <c r="D141" s="2"/>
      <c r="E141" s="2"/>
      <c r="F141" s="2"/>
      <c r="G141" s="2"/>
    </row>
    <row r="142" spans="1:19" x14ac:dyDescent="0.25">
      <c r="A142" s="61"/>
      <c r="B142" s="93" t="s">
        <v>34</v>
      </c>
      <c r="C142" s="95"/>
      <c r="D142" s="2"/>
      <c r="E142" s="2"/>
      <c r="F142" s="2"/>
      <c r="G142" s="2"/>
    </row>
    <row r="143" spans="1:19" ht="24" customHeight="1" x14ac:dyDescent="0.25">
      <c r="A143" s="61"/>
      <c r="B143" s="91"/>
      <c r="C143" s="6" t="s">
        <v>76</v>
      </c>
      <c r="D143" s="2"/>
      <c r="E143" s="2"/>
      <c r="F143" s="2"/>
      <c r="G143" s="2"/>
    </row>
    <row r="144" spans="1:19" ht="23.25" customHeight="1" x14ac:dyDescent="0.25">
      <c r="A144" s="61"/>
      <c r="B144" s="125" t="s">
        <v>78</v>
      </c>
      <c r="C144" s="15">
        <f>C23</f>
        <v>0</v>
      </c>
      <c r="D144" s="2"/>
      <c r="E144" s="2"/>
      <c r="F144" s="2"/>
      <c r="G144" s="2"/>
    </row>
    <row r="145" spans="1:7" x14ac:dyDescent="0.25">
      <c r="A145" s="61"/>
      <c r="B145" s="125"/>
      <c r="C145" s="6" t="s">
        <v>77</v>
      </c>
      <c r="D145" s="2"/>
      <c r="E145" s="2"/>
      <c r="F145" s="2"/>
      <c r="G145" s="2"/>
    </row>
    <row r="146" spans="1:7" ht="20.100000000000001" customHeight="1" x14ac:dyDescent="0.25">
      <c r="A146" s="61"/>
      <c r="B146" s="125"/>
      <c r="C146" s="15">
        <f>(C144*1.5)*42*365</f>
        <v>0</v>
      </c>
      <c r="D146" s="2"/>
      <c r="E146" s="2"/>
      <c r="F146" s="2"/>
      <c r="G146" s="2"/>
    </row>
    <row r="147" spans="1:7" ht="20.100000000000001" customHeight="1" x14ac:dyDescent="0.25">
      <c r="A147" s="61"/>
      <c r="B147" s="92"/>
      <c r="C147" s="96"/>
      <c r="D147" s="2"/>
      <c r="E147" s="2"/>
      <c r="F147" s="2"/>
      <c r="G147" s="2"/>
    </row>
    <row r="148" spans="1:7" ht="21.95" customHeight="1" x14ac:dyDescent="0.25">
      <c r="A148" s="61"/>
      <c r="B148" s="93" t="s">
        <v>36</v>
      </c>
      <c r="C148" s="97" t="s">
        <v>79</v>
      </c>
      <c r="D148" s="2"/>
      <c r="E148" s="2"/>
      <c r="F148" s="2"/>
      <c r="G148" s="2"/>
    </row>
    <row r="149" spans="1:7" x14ac:dyDescent="0.25">
      <c r="A149" s="61"/>
      <c r="B149" s="126" t="s">
        <v>38</v>
      </c>
      <c r="C149" s="113"/>
      <c r="D149" s="2"/>
      <c r="E149" s="2"/>
      <c r="F149" s="2"/>
      <c r="G149" s="2"/>
    </row>
    <row r="150" spans="1:7" ht="21.95" customHeight="1" x14ac:dyDescent="0.25">
      <c r="A150" s="61"/>
      <c r="B150" s="126"/>
      <c r="C150" s="114" t="s">
        <v>46</v>
      </c>
      <c r="D150" s="2"/>
      <c r="E150" s="2"/>
      <c r="F150" s="2"/>
      <c r="G150" s="2"/>
    </row>
    <row r="151" spans="1:7" ht="21.95" customHeight="1" x14ac:dyDescent="0.25">
      <c r="A151" s="61"/>
      <c r="B151" s="126" t="s">
        <v>40</v>
      </c>
      <c r="C151" s="6" t="s">
        <v>41</v>
      </c>
      <c r="D151" s="2"/>
      <c r="E151" s="2"/>
      <c r="F151" s="2"/>
      <c r="G151" s="2"/>
    </row>
    <row r="152" spans="1:7" ht="21.95" customHeight="1" x14ac:dyDescent="0.25">
      <c r="A152" s="61"/>
      <c r="B152" s="126"/>
      <c r="C152" s="13">
        <f>C149*365*(VLOOKUP(C150,Backend!A2:B59,2,0))</f>
        <v>0</v>
      </c>
      <c r="D152" s="2"/>
      <c r="E152" s="2"/>
      <c r="F152" s="2"/>
      <c r="G152" s="2"/>
    </row>
    <row r="153" spans="1:7" ht="16.5" customHeight="1" x14ac:dyDescent="0.25">
      <c r="A153" s="61"/>
      <c r="B153" s="126"/>
      <c r="C153" s="6"/>
      <c r="D153" s="2"/>
      <c r="E153" s="2"/>
      <c r="F153" s="2"/>
      <c r="G153" s="2"/>
    </row>
    <row r="154" spans="1:7" ht="18.75" customHeight="1" x14ac:dyDescent="0.25">
      <c r="A154" s="61"/>
      <c r="B154" s="126"/>
      <c r="C154" s="98" t="s">
        <v>81</v>
      </c>
      <c r="D154" s="2"/>
      <c r="E154" s="2"/>
      <c r="F154" s="2"/>
      <c r="G154" s="2"/>
    </row>
    <row r="155" spans="1:7" ht="21.95" customHeight="1" x14ac:dyDescent="0.25">
      <c r="A155" s="61"/>
      <c r="B155" s="126"/>
      <c r="C155" s="113"/>
      <c r="D155" s="2"/>
      <c r="E155" s="2"/>
      <c r="F155" s="2"/>
      <c r="G155" s="2"/>
    </row>
    <row r="156" spans="1:7" ht="21.95" customHeight="1" x14ac:dyDescent="0.25">
      <c r="A156" s="61"/>
      <c r="B156" s="126"/>
      <c r="C156" s="114" t="s">
        <v>46</v>
      </c>
      <c r="D156" s="2"/>
      <c r="E156" s="2"/>
      <c r="F156" s="2"/>
      <c r="G156" s="2"/>
    </row>
    <row r="157" spans="1:7" ht="21.95" customHeight="1" x14ac:dyDescent="0.25">
      <c r="A157" s="61"/>
      <c r="B157" s="126"/>
      <c r="C157" s="6" t="s">
        <v>44</v>
      </c>
      <c r="D157" s="2"/>
      <c r="E157" s="2"/>
      <c r="F157" s="2"/>
      <c r="G157" s="2"/>
    </row>
    <row r="158" spans="1:7" ht="21.95" customHeight="1" x14ac:dyDescent="0.25">
      <c r="A158" s="61"/>
      <c r="B158" s="108"/>
      <c r="C158" s="104">
        <f>C155*365*(VLOOKUP(C156,Backend!A2:B59,2,0))</f>
        <v>0</v>
      </c>
      <c r="D158" s="1"/>
      <c r="E158" s="2"/>
      <c r="F158" s="2"/>
      <c r="G158" s="2"/>
    </row>
    <row r="159" spans="1:7" ht="21.95" customHeight="1" x14ac:dyDescent="0.25">
      <c r="A159" s="61"/>
      <c r="B159" s="18"/>
      <c r="C159" s="18"/>
      <c r="D159" s="1"/>
      <c r="E159" s="2"/>
      <c r="F159" s="2"/>
      <c r="G159" s="2"/>
    </row>
    <row r="160" spans="1:7" ht="21.95" customHeight="1" x14ac:dyDescent="0.25">
      <c r="A160" s="61"/>
      <c r="B160" s="94" t="s">
        <v>48</v>
      </c>
      <c r="C160" s="99" t="s">
        <v>49</v>
      </c>
      <c r="D160" s="2"/>
      <c r="E160" s="2"/>
      <c r="F160" s="2"/>
      <c r="G160" s="2"/>
    </row>
    <row r="161" spans="1:7" ht="30" x14ac:dyDescent="0.25">
      <c r="A161" s="61"/>
      <c r="B161" s="100" t="s">
        <v>50</v>
      </c>
      <c r="C161" s="113"/>
      <c r="D161" s="2"/>
      <c r="E161" s="2"/>
      <c r="F161" s="2"/>
      <c r="G161" s="2"/>
    </row>
    <row r="162" spans="1:7" ht="21.95" customHeight="1" x14ac:dyDescent="0.25">
      <c r="A162" s="61"/>
      <c r="B162" s="84"/>
      <c r="C162" s="62" t="s">
        <v>83</v>
      </c>
      <c r="D162" s="2"/>
      <c r="E162" s="2"/>
      <c r="F162" s="2"/>
      <c r="G162" s="2"/>
    </row>
    <row r="163" spans="1:7" ht="21.95" customHeight="1" x14ac:dyDescent="0.25">
      <c r="A163" s="61"/>
      <c r="B163" s="85"/>
      <c r="C163" s="14">
        <f>C158+C152+C146+C140</f>
        <v>0</v>
      </c>
      <c r="D163" s="2"/>
      <c r="E163" s="2"/>
      <c r="F163" s="2"/>
      <c r="G163" s="2"/>
    </row>
    <row r="164" spans="1:7" hidden="1" x14ac:dyDescent="0.25">
      <c r="A164" s="61"/>
      <c r="C164" s="6"/>
      <c r="D164" s="2"/>
      <c r="E164" s="2"/>
      <c r="F164" s="2"/>
      <c r="G164" s="2"/>
    </row>
    <row r="165" spans="1:7" ht="27.75" customHeight="1" x14ac:dyDescent="0.25">
      <c r="A165" s="61"/>
      <c r="B165" s="122" t="s">
        <v>84</v>
      </c>
      <c r="C165" s="123"/>
      <c r="D165" s="2"/>
      <c r="E165" s="2"/>
      <c r="F165" s="2"/>
      <c r="G165" s="2"/>
    </row>
    <row r="166" spans="1:7" ht="20.25" customHeight="1" x14ac:dyDescent="0.25">
      <c r="A166" s="61"/>
      <c r="B166" s="81"/>
      <c r="C166" s="27"/>
      <c r="D166" s="2"/>
      <c r="E166" s="2"/>
      <c r="F166" s="2"/>
      <c r="G166" s="2"/>
    </row>
    <row r="167" spans="1:7" ht="27.75" customHeight="1" x14ac:dyDescent="0.25">
      <c r="A167" s="61"/>
      <c r="B167" s="133" t="s">
        <v>85</v>
      </c>
      <c r="C167" s="10" t="s">
        <v>54</v>
      </c>
      <c r="D167" s="2"/>
      <c r="E167" s="2"/>
      <c r="F167" s="2"/>
      <c r="G167" s="2"/>
    </row>
    <row r="168" spans="1:7" ht="23.25" customHeight="1" x14ac:dyDescent="0.25">
      <c r="A168" s="61"/>
      <c r="B168" s="133"/>
      <c r="C168" s="113"/>
      <c r="D168" s="2"/>
      <c r="E168" s="2"/>
      <c r="F168" s="2"/>
      <c r="G168" s="2"/>
    </row>
    <row r="169" spans="1:7" x14ac:dyDescent="0.25">
      <c r="A169" s="61"/>
      <c r="B169" s="39" t="s">
        <v>55</v>
      </c>
      <c r="C169" s="6"/>
      <c r="D169" s="2"/>
      <c r="E169" s="2"/>
      <c r="F169" s="2"/>
      <c r="G169" s="2"/>
    </row>
    <row r="170" spans="1:7" x14ac:dyDescent="0.25">
      <c r="A170" s="61"/>
      <c r="B170" s="40" t="s">
        <v>56</v>
      </c>
      <c r="C170" s="6"/>
      <c r="D170" s="2"/>
      <c r="E170" s="2"/>
      <c r="F170" s="2"/>
      <c r="G170" s="2"/>
    </row>
    <row r="171" spans="1:7" ht="28.5" customHeight="1" x14ac:dyDescent="0.25">
      <c r="A171" s="61"/>
      <c r="B171" s="1" t="s">
        <v>86</v>
      </c>
      <c r="C171" s="113"/>
      <c r="D171" s="2"/>
      <c r="E171" s="2"/>
      <c r="F171" s="2"/>
      <c r="G171" s="2"/>
    </row>
    <row r="172" spans="1:7" ht="21.95" customHeight="1" x14ac:dyDescent="0.25">
      <c r="A172" s="61"/>
      <c r="B172" s="1"/>
      <c r="C172" s="62" t="s">
        <v>87</v>
      </c>
      <c r="D172" s="2"/>
      <c r="E172" s="2"/>
      <c r="F172" s="2"/>
      <c r="G172" s="2"/>
    </row>
    <row r="173" spans="1:7" ht="21.95" customHeight="1" thickBot="1" x14ac:dyDescent="0.3">
      <c r="A173" s="61"/>
      <c r="B173" s="1"/>
      <c r="C173" s="14">
        <f>C171+C168</f>
        <v>0</v>
      </c>
      <c r="D173" s="2"/>
      <c r="E173" s="2"/>
      <c r="F173" s="2"/>
      <c r="G173" s="2"/>
    </row>
    <row r="174" spans="1:7" ht="36" customHeight="1" thickBot="1" x14ac:dyDescent="0.35">
      <c r="A174" s="63"/>
      <c r="B174" s="64" t="s">
        <v>88</v>
      </c>
      <c r="C174" s="42">
        <f>C163+C173</f>
        <v>0</v>
      </c>
      <c r="D174" s="2"/>
      <c r="E174" s="2"/>
      <c r="F174" s="2"/>
      <c r="G174" s="2"/>
    </row>
    <row r="175" spans="1:7" ht="15.75" thickBot="1" x14ac:dyDescent="0.3">
      <c r="D175" s="2"/>
      <c r="E175" s="2"/>
      <c r="F175" s="2"/>
      <c r="G175" s="2"/>
    </row>
    <row r="176" spans="1:7" ht="18.75" x14ac:dyDescent="0.3">
      <c r="A176" s="56"/>
      <c r="B176" s="45" t="s">
        <v>89</v>
      </c>
      <c r="C176" s="57"/>
      <c r="D176" s="2"/>
      <c r="E176" s="2"/>
      <c r="F176" s="2"/>
      <c r="G176" s="2"/>
    </row>
    <row r="177" spans="1:19" ht="105.75" thickBot="1" x14ac:dyDescent="0.3">
      <c r="A177" s="58"/>
      <c r="B177" s="46" t="s">
        <v>90</v>
      </c>
      <c r="C177" s="103">
        <f>C174-C55</f>
        <v>0</v>
      </c>
      <c r="D177" s="2"/>
      <c r="E177" s="2"/>
      <c r="F177" s="2"/>
      <c r="G177" s="2"/>
    </row>
    <row r="178" spans="1:19" ht="45.75" thickBot="1" x14ac:dyDescent="0.3">
      <c r="A178" s="59"/>
      <c r="B178" s="47" t="s">
        <v>91</v>
      </c>
      <c r="C178" s="103">
        <f>MAX(C177,0)</f>
        <v>0</v>
      </c>
      <c r="D178" s="2"/>
      <c r="E178" s="2"/>
      <c r="F178" s="2"/>
      <c r="G178" s="2"/>
    </row>
    <row r="179" spans="1:19" ht="15.75" thickBot="1" x14ac:dyDescent="0.3">
      <c r="D179" s="2"/>
      <c r="E179" s="2"/>
      <c r="F179" s="2"/>
      <c r="G179" s="2"/>
    </row>
    <row r="180" spans="1:19" ht="18.75" x14ac:dyDescent="0.3">
      <c r="A180" s="49"/>
      <c r="B180" s="50" t="s">
        <v>92</v>
      </c>
      <c r="C180" s="51"/>
    </row>
    <row r="181" spans="1:19" s="26" customFormat="1" ht="121.5" customHeight="1" x14ac:dyDescent="0.25">
      <c r="A181" s="52"/>
      <c r="B181" s="48" t="s">
        <v>119</v>
      </c>
      <c r="C181" s="102">
        <f>C131-(C55+C178)</f>
        <v>0</v>
      </c>
      <c r="H181" s="16"/>
      <c r="I181" s="16"/>
      <c r="J181" s="16"/>
      <c r="K181" s="16"/>
      <c r="L181" s="16"/>
      <c r="M181" s="16"/>
      <c r="N181" s="16"/>
      <c r="O181" s="16"/>
      <c r="P181" s="16"/>
      <c r="Q181" s="16"/>
      <c r="R181" s="16"/>
      <c r="S181" s="16"/>
    </row>
    <row r="182" spans="1:19" s="22" customFormat="1" ht="121.5" customHeight="1" thickBot="1" x14ac:dyDescent="0.3">
      <c r="A182" s="53"/>
      <c r="B182" s="54" t="s">
        <v>93</v>
      </c>
      <c r="C182" s="55">
        <f>MAX(C181,0)</f>
        <v>0</v>
      </c>
      <c r="H182" s="16"/>
      <c r="I182" s="16"/>
      <c r="J182" s="16"/>
      <c r="K182" s="16"/>
      <c r="L182" s="16"/>
      <c r="M182" s="16"/>
      <c r="N182" s="16"/>
      <c r="O182" s="16"/>
      <c r="P182" s="16"/>
      <c r="Q182" s="16"/>
      <c r="R182" s="16"/>
      <c r="S182" s="16"/>
    </row>
    <row r="209" spans="3:7" ht="16.5" customHeight="1" x14ac:dyDescent="0.25">
      <c r="D209" s="2"/>
      <c r="E209" s="2"/>
      <c r="F209" s="2"/>
      <c r="G209" s="2"/>
    </row>
    <row r="210" spans="3:7" x14ac:dyDescent="0.25">
      <c r="D210" s="2"/>
      <c r="E210" s="2"/>
      <c r="F210" s="2"/>
      <c r="G210" s="2"/>
    </row>
    <row r="211" spans="3:7" x14ac:dyDescent="0.25">
      <c r="D211" s="2"/>
      <c r="E211" s="2"/>
      <c r="F211" s="2"/>
      <c r="G211" s="2"/>
    </row>
    <row r="212" spans="3:7" x14ac:dyDescent="0.25">
      <c r="D212" s="2"/>
      <c r="E212" s="2"/>
      <c r="F212" s="2"/>
      <c r="G212" s="2"/>
    </row>
    <row r="213" spans="3:7" x14ac:dyDescent="0.25">
      <c r="D213" s="2"/>
      <c r="E213" s="2"/>
      <c r="F213" s="2"/>
      <c r="G213" s="2"/>
    </row>
    <row r="214" spans="3:7" x14ac:dyDescent="0.25">
      <c r="D214" s="2"/>
      <c r="E214" s="2"/>
      <c r="F214" s="2"/>
      <c r="G214" s="2"/>
    </row>
    <row r="215" spans="3:7" x14ac:dyDescent="0.25">
      <c r="D215" s="2"/>
      <c r="E215" s="2"/>
      <c r="F215" s="2"/>
      <c r="G215" s="2"/>
    </row>
    <row r="216" spans="3:7" x14ac:dyDescent="0.25">
      <c r="D216" s="2"/>
      <c r="E216" s="2"/>
      <c r="F216" s="2"/>
      <c r="G216" s="2"/>
    </row>
    <row r="217" spans="3:7" x14ac:dyDescent="0.25">
      <c r="D217" s="2"/>
      <c r="E217" s="2"/>
      <c r="F217" s="2"/>
      <c r="G217" s="2"/>
    </row>
    <row r="218" spans="3:7" x14ac:dyDescent="0.25">
      <c r="C218" t="s">
        <v>94</v>
      </c>
      <c r="D218" s="2"/>
      <c r="E218" s="2"/>
      <c r="F218" s="2"/>
      <c r="G218" s="2"/>
    </row>
  </sheetData>
  <mergeCells count="24">
    <mergeCell ref="B167:B168"/>
    <mergeCell ref="B41:C41"/>
    <mergeCell ref="B72:B73"/>
    <mergeCell ref="B105:C105"/>
    <mergeCell ref="B121:C121"/>
    <mergeCell ref="B129:C129"/>
    <mergeCell ref="B103:C103"/>
    <mergeCell ref="B106:B111"/>
    <mergeCell ref="A2:C2"/>
    <mergeCell ref="B134:C134"/>
    <mergeCell ref="B95:B96"/>
    <mergeCell ref="B74:B80"/>
    <mergeCell ref="B165:C165"/>
    <mergeCell ref="B135:C135"/>
    <mergeCell ref="B137:B140"/>
    <mergeCell ref="B144:B146"/>
    <mergeCell ref="B149:B150"/>
    <mergeCell ref="B151:B157"/>
    <mergeCell ref="B38:C38"/>
    <mergeCell ref="B94:C94"/>
    <mergeCell ref="B58:C58"/>
    <mergeCell ref="B59:C59"/>
    <mergeCell ref="B61:B64"/>
    <mergeCell ref="B66:B69"/>
  </mergeCells>
  <dataValidations count="1">
    <dataValidation type="list" allowBlank="1" showInputMessage="1" showErrorMessage="1" promptTitle="Select from drop down" sqref="C19" xr:uid="{6C4F6473-67BC-47D0-800D-2A49F17AFF70}">
      <formula1>"Select from drop down, Multifamily, Commercial, Mixed Commercial Multifamily, Institution"</formula1>
    </dataValidation>
  </dataValidations>
  <hyperlinks>
    <hyperlink ref="B99" r:id="rId1" location="8.80.090" xr:uid="{E3D72F34-9428-4B70-ABF9-D2AD6B6FD823}"/>
    <hyperlink ref="B98" r:id="rId2" xr:uid="{0E134449-3412-4500-8C9A-821B8A987972}"/>
    <hyperlink ref="B170" r:id="rId3" location="8.80.090" xr:uid="{9A309D6C-738D-4D87-B79E-834316E9B3B6}"/>
    <hyperlink ref="B169" r:id="rId4" xr:uid="{5D1AB777-518A-4D8A-B9A9-2A0DDC0F12C9}"/>
  </hyperlinks>
  <pageMargins left="0.25" right="0.25" top="0.25" bottom="0.25" header="0.3" footer="0.05"/>
  <pageSetup orientation="portrait" r:id="rId5"/>
  <headerFooter>
    <oddFooter>Page &amp;P of &amp;N</oddFooter>
  </headerFooter>
  <rowBreaks count="4" manualBreakCount="4">
    <brk id="56" max="2" man="1"/>
    <brk id="87" max="2" man="1"/>
    <brk id="132" max="2" man="1"/>
    <brk id="164" max="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C0134CCE-F1C1-409A-A046-3BC6AED06EC4}">
          <x14:formula1>
            <xm:f>Backend!$A$2:$A$7</xm:f>
          </x14:formula1>
          <xm:sqref>C73 C79 C85 C150 C156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1125A-05A0-4F3D-A420-B4983A8162B7}">
  <sheetPr codeName="Sheet5"/>
  <dimension ref="A1:E7"/>
  <sheetViews>
    <sheetView tabSelected="1" workbookViewId="0">
      <selection activeCell="E6" sqref="E6"/>
    </sheetView>
  </sheetViews>
  <sheetFormatPr defaultRowHeight="15" x14ac:dyDescent="0.25"/>
  <cols>
    <col min="1" max="1" width="42.28515625" customWidth="1"/>
    <col min="4" max="4" width="27.140625" customWidth="1"/>
  </cols>
  <sheetData>
    <row r="1" spans="1:5" x14ac:dyDescent="0.25">
      <c r="A1" t="s">
        <v>95</v>
      </c>
      <c r="D1" t="s">
        <v>120</v>
      </c>
      <c r="E1" t="s">
        <v>121</v>
      </c>
    </row>
    <row r="2" spans="1:5" x14ac:dyDescent="0.25">
      <c r="A2" t="s">
        <v>46</v>
      </c>
      <c r="D2" t="s">
        <v>122</v>
      </c>
      <c r="E2" t="s">
        <v>123</v>
      </c>
    </row>
    <row r="3" spans="1:5" x14ac:dyDescent="0.25">
      <c r="A3" s="4" t="s">
        <v>80</v>
      </c>
      <c r="B3">
        <v>6.8500000000000005E-2</v>
      </c>
      <c r="D3" t="s">
        <v>124</v>
      </c>
      <c r="E3" t="s">
        <v>125</v>
      </c>
    </row>
    <row r="4" spans="1:5" x14ac:dyDescent="0.25">
      <c r="A4" s="4" t="s">
        <v>39</v>
      </c>
      <c r="B4">
        <v>0.08</v>
      </c>
    </row>
    <row r="5" spans="1:5" x14ac:dyDescent="0.25">
      <c r="A5" s="4" t="s">
        <v>43</v>
      </c>
      <c r="B5">
        <v>3.56E-2</v>
      </c>
    </row>
    <row r="6" spans="1:5" x14ac:dyDescent="0.25">
      <c r="A6" s="4" t="s">
        <v>96</v>
      </c>
      <c r="B6">
        <v>0.8</v>
      </c>
    </row>
    <row r="7" spans="1:5" x14ac:dyDescent="0.25">
      <c r="A7" t="s">
        <v>82</v>
      </c>
      <c r="B7">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Water Neutrality Calculator</vt:lpstr>
      <vt:lpstr>Backend</vt:lpstr>
      <vt:lpstr>'Water Neutrality Calculator'!Print_Area</vt:lpstr>
    </vt:vector>
  </TitlesOfParts>
  <Manager/>
  <Company>City of Foster City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Yelena Cappello</dc:creator>
  <cp:keywords/>
  <dc:description/>
  <cp:lastModifiedBy>Yelena Cappello</cp:lastModifiedBy>
  <cp:revision/>
  <cp:lastPrinted>2024-10-30T21:35:16Z</cp:lastPrinted>
  <dcterms:created xsi:type="dcterms:W3CDTF">2024-04-02T17:31:34Z</dcterms:created>
  <dcterms:modified xsi:type="dcterms:W3CDTF">2025-05-16T00:45:44Z</dcterms:modified>
  <cp:category/>
  <cp:contentStatus/>
</cp:coreProperties>
</file>